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calcMode="manual"/>
</workbook>
</file>

<file path=xl/calcChain.xml><?xml version="1.0" encoding="utf-8"?>
<calcChain xmlns="http://schemas.openxmlformats.org/spreadsheetml/2006/main">
  <c r="L477" i="1" l="1"/>
  <c r="L496" i="1"/>
  <c r="L491" i="1"/>
  <c r="L481" i="1"/>
  <c r="L461" i="1"/>
  <c r="L453" i="1" l="1"/>
  <c r="L448" i="1"/>
  <c r="L438" i="1"/>
  <c r="L434" i="1"/>
  <c r="L418" i="1"/>
  <c r="L411" i="1"/>
  <c r="L406" i="1"/>
  <c r="L396" i="1"/>
  <c r="L364" i="1"/>
  <c r="L376" i="1"/>
  <c r="L369" i="1"/>
  <c r="L354" i="1"/>
  <c r="L350" i="1"/>
  <c r="L341" i="1" l="1"/>
  <c r="L334" i="1"/>
  <c r="L326" i="1"/>
  <c r="L321" i="1"/>
  <c r="L307" i="1"/>
  <c r="L200" i="1"/>
  <c r="L195" i="1"/>
  <c r="L185" i="1"/>
  <c r="L181" i="1"/>
  <c r="L165" i="1"/>
  <c r="L158" i="1"/>
  <c r="L153" i="1"/>
  <c r="L143" i="1"/>
  <c r="L139" i="1"/>
  <c r="L124" i="1"/>
  <c r="L116" i="1"/>
  <c r="L111" i="1"/>
  <c r="L102" i="1"/>
  <c r="L98" i="1"/>
  <c r="L82" i="1"/>
  <c r="L75" i="1"/>
  <c r="L70" i="1"/>
  <c r="J60" i="1"/>
  <c r="L56" i="1"/>
  <c r="L60" i="1"/>
  <c r="L47" i="1" l="1"/>
  <c r="L40" i="1"/>
  <c r="J40" i="1"/>
  <c r="L32" i="1"/>
  <c r="J32" i="1"/>
  <c r="F32" i="1"/>
  <c r="I40" i="1"/>
  <c r="L27" i="1"/>
  <c r="J27" i="1"/>
  <c r="B595" i="1" l="1"/>
  <c r="A595" i="1"/>
  <c r="J594" i="1"/>
  <c r="I594" i="1"/>
  <c r="H594" i="1"/>
  <c r="G594" i="1"/>
  <c r="F594" i="1"/>
  <c r="B588" i="1"/>
  <c r="A588" i="1"/>
  <c r="J587" i="1"/>
  <c r="I587" i="1"/>
  <c r="H587" i="1"/>
  <c r="G587" i="1"/>
  <c r="F587" i="1"/>
  <c r="B581" i="1"/>
  <c r="A581" i="1"/>
  <c r="J580" i="1"/>
  <c r="I580" i="1"/>
  <c r="H580" i="1"/>
  <c r="G580" i="1"/>
  <c r="F580" i="1"/>
  <c r="B576" i="1"/>
  <c r="A576" i="1"/>
  <c r="J575" i="1"/>
  <c r="I575" i="1"/>
  <c r="H575" i="1"/>
  <c r="G575" i="1"/>
  <c r="F575" i="1"/>
  <c r="B566" i="1"/>
  <c r="A566" i="1"/>
  <c r="J565" i="1"/>
  <c r="I565" i="1"/>
  <c r="H565" i="1"/>
  <c r="G565" i="1"/>
  <c r="F565" i="1"/>
  <c r="B562" i="1"/>
  <c r="A562" i="1"/>
  <c r="L561" i="1"/>
  <c r="J561" i="1"/>
  <c r="I561" i="1"/>
  <c r="H561" i="1"/>
  <c r="G561" i="1"/>
  <c r="F561" i="1"/>
  <c r="B553" i="1"/>
  <c r="A553" i="1"/>
  <c r="J552" i="1"/>
  <c r="I552" i="1"/>
  <c r="H552" i="1"/>
  <c r="G552" i="1"/>
  <c r="F552" i="1"/>
  <c r="B546" i="1"/>
  <c r="A546" i="1"/>
  <c r="J545" i="1"/>
  <c r="I545" i="1"/>
  <c r="H545" i="1"/>
  <c r="G545" i="1"/>
  <c r="F545" i="1"/>
  <c r="B539" i="1"/>
  <c r="A539" i="1"/>
  <c r="J538" i="1"/>
  <c r="I538" i="1"/>
  <c r="H538" i="1"/>
  <c r="G538" i="1"/>
  <c r="F538" i="1"/>
  <c r="B534" i="1"/>
  <c r="A534" i="1"/>
  <c r="J533" i="1"/>
  <c r="I533" i="1"/>
  <c r="H533" i="1"/>
  <c r="G533" i="1"/>
  <c r="F533" i="1"/>
  <c r="B524" i="1"/>
  <c r="A524" i="1"/>
  <c r="J523" i="1"/>
  <c r="I523" i="1"/>
  <c r="H523" i="1"/>
  <c r="G523" i="1"/>
  <c r="F523" i="1"/>
  <c r="B520" i="1"/>
  <c r="A520" i="1"/>
  <c r="L519" i="1"/>
  <c r="J519" i="1"/>
  <c r="I519" i="1"/>
  <c r="H519" i="1"/>
  <c r="G519" i="1"/>
  <c r="F519" i="1"/>
  <c r="B511" i="1"/>
  <c r="A511" i="1"/>
  <c r="J510" i="1"/>
  <c r="I510" i="1"/>
  <c r="H510" i="1"/>
  <c r="G510" i="1"/>
  <c r="F510" i="1"/>
  <c r="B504" i="1"/>
  <c r="A504" i="1"/>
  <c r="J503" i="1"/>
  <c r="I503" i="1"/>
  <c r="H503" i="1"/>
  <c r="G503" i="1"/>
  <c r="F503" i="1"/>
  <c r="B497" i="1"/>
  <c r="A497" i="1"/>
  <c r="J496" i="1"/>
  <c r="I496" i="1"/>
  <c r="H496" i="1"/>
  <c r="G496" i="1"/>
  <c r="F496" i="1"/>
  <c r="B492" i="1"/>
  <c r="A492" i="1"/>
  <c r="J491" i="1"/>
  <c r="I491" i="1"/>
  <c r="H491" i="1"/>
  <c r="G491" i="1"/>
  <c r="F491" i="1"/>
  <c r="B482" i="1"/>
  <c r="A482" i="1"/>
  <c r="J481" i="1"/>
  <c r="I481" i="1"/>
  <c r="H481" i="1"/>
  <c r="G481" i="1"/>
  <c r="F481" i="1"/>
  <c r="B478" i="1"/>
  <c r="A478" i="1"/>
  <c r="J477" i="1"/>
  <c r="I477" i="1"/>
  <c r="H477" i="1"/>
  <c r="G477" i="1"/>
  <c r="F477" i="1"/>
  <c r="B469" i="1"/>
  <c r="A469" i="1"/>
  <c r="J468" i="1"/>
  <c r="I468" i="1"/>
  <c r="H468" i="1"/>
  <c r="G468" i="1"/>
  <c r="F468" i="1"/>
  <c r="B462" i="1"/>
  <c r="A462" i="1"/>
  <c r="J461" i="1"/>
  <c r="I461" i="1"/>
  <c r="H461" i="1"/>
  <c r="G461" i="1"/>
  <c r="F461" i="1"/>
  <c r="B454" i="1"/>
  <c r="A454" i="1"/>
  <c r="J453" i="1"/>
  <c r="I453" i="1"/>
  <c r="H453" i="1"/>
  <c r="G453" i="1"/>
  <c r="F453" i="1"/>
  <c r="B449" i="1"/>
  <c r="A449" i="1"/>
  <c r="J448" i="1"/>
  <c r="I448" i="1"/>
  <c r="H448" i="1"/>
  <c r="G448" i="1"/>
  <c r="F448" i="1"/>
  <c r="B439" i="1"/>
  <c r="A439" i="1"/>
  <c r="J438" i="1"/>
  <c r="I438" i="1"/>
  <c r="H438" i="1"/>
  <c r="G438" i="1"/>
  <c r="F438" i="1"/>
  <c r="B435" i="1"/>
  <c r="A435" i="1"/>
  <c r="J434" i="1"/>
  <c r="I434" i="1"/>
  <c r="H434" i="1"/>
  <c r="G434" i="1"/>
  <c r="F434" i="1"/>
  <c r="B426" i="1"/>
  <c r="A426" i="1"/>
  <c r="J425" i="1"/>
  <c r="I425" i="1"/>
  <c r="H425" i="1"/>
  <c r="G425" i="1"/>
  <c r="F425" i="1"/>
  <c r="B419" i="1"/>
  <c r="A419" i="1"/>
  <c r="J418" i="1"/>
  <c r="I418" i="1"/>
  <c r="H418" i="1"/>
  <c r="G418" i="1"/>
  <c r="F418" i="1"/>
  <c r="B412" i="1"/>
  <c r="A412" i="1"/>
  <c r="J411" i="1"/>
  <c r="I411" i="1"/>
  <c r="H411" i="1"/>
  <c r="G411" i="1"/>
  <c r="F411" i="1"/>
  <c r="B407" i="1"/>
  <c r="A407" i="1"/>
  <c r="J406" i="1"/>
  <c r="I406" i="1"/>
  <c r="H406" i="1"/>
  <c r="G406" i="1"/>
  <c r="F406" i="1"/>
  <c r="B397" i="1"/>
  <c r="A397" i="1"/>
  <c r="J396" i="1"/>
  <c r="I396" i="1"/>
  <c r="H396" i="1"/>
  <c r="G396" i="1"/>
  <c r="F396" i="1"/>
  <c r="B393" i="1"/>
  <c r="A393" i="1"/>
  <c r="L392" i="1"/>
  <c r="J392" i="1"/>
  <c r="I392" i="1"/>
  <c r="H392" i="1"/>
  <c r="G392" i="1"/>
  <c r="F392" i="1"/>
  <c r="B384" i="1"/>
  <c r="A384" i="1"/>
  <c r="J383" i="1"/>
  <c r="I383" i="1"/>
  <c r="H383" i="1"/>
  <c r="G383" i="1"/>
  <c r="F383" i="1"/>
  <c r="B377" i="1"/>
  <c r="A377" i="1"/>
  <c r="J376" i="1"/>
  <c r="I376" i="1"/>
  <c r="H376" i="1"/>
  <c r="G376" i="1"/>
  <c r="F376" i="1"/>
  <c r="B370" i="1"/>
  <c r="A370" i="1"/>
  <c r="J369" i="1"/>
  <c r="I369" i="1"/>
  <c r="H369" i="1"/>
  <c r="G369" i="1"/>
  <c r="F369" i="1"/>
  <c r="B365" i="1"/>
  <c r="A365" i="1"/>
  <c r="J364" i="1"/>
  <c r="I364" i="1"/>
  <c r="H364" i="1"/>
  <c r="G364" i="1"/>
  <c r="F364" i="1"/>
  <c r="B355" i="1"/>
  <c r="A355" i="1"/>
  <c r="J354" i="1"/>
  <c r="I354" i="1"/>
  <c r="H354" i="1"/>
  <c r="G354" i="1"/>
  <c r="F354" i="1"/>
  <c r="B351" i="1"/>
  <c r="A351" i="1"/>
  <c r="J350" i="1"/>
  <c r="I350" i="1"/>
  <c r="H350" i="1"/>
  <c r="G350" i="1"/>
  <c r="F350" i="1"/>
  <c r="B342" i="1"/>
  <c r="A342" i="1"/>
  <c r="J341" i="1"/>
  <c r="I341" i="1"/>
  <c r="H341" i="1"/>
  <c r="G341" i="1"/>
  <c r="F341" i="1"/>
  <c r="B335" i="1"/>
  <c r="A335" i="1"/>
  <c r="J334" i="1"/>
  <c r="I334" i="1"/>
  <c r="H334" i="1"/>
  <c r="G334" i="1"/>
  <c r="F334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2" i="1"/>
  <c r="A132" i="1"/>
  <c r="J131" i="1"/>
  <c r="I131" i="1"/>
  <c r="H131" i="1"/>
  <c r="G131" i="1"/>
  <c r="F131" i="1"/>
  <c r="B125" i="1"/>
  <c r="A125" i="1"/>
  <c r="J124" i="1"/>
  <c r="I124" i="1"/>
  <c r="H124" i="1"/>
  <c r="G124" i="1"/>
  <c r="F124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3" i="1"/>
  <c r="A103" i="1"/>
  <c r="J102" i="1"/>
  <c r="I102" i="1"/>
  <c r="H102" i="1"/>
  <c r="G102" i="1"/>
  <c r="F102" i="1"/>
  <c r="B99" i="1"/>
  <c r="A99" i="1"/>
  <c r="J98" i="1"/>
  <c r="I98" i="1"/>
  <c r="H98" i="1"/>
  <c r="G98" i="1"/>
  <c r="F98" i="1"/>
  <c r="B90" i="1"/>
  <c r="A90" i="1"/>
  <c r="J89" i="1"/>
  <c r="I89" i="1"/>
  <c r="H89" i="1"/>
  <c r="G89" i="1"/>
  <c r="F89" i="1"/>
  <c r="B83" i="1"/>
  <c r="A83" i="1"/>
  <c r="J82" i="1"/>
  <c r="I82" i="1"/>
  <c r="H82" i="1"/>
  <c r="G82" i="1"/>
  <c r="F82" i="1"/>
  <c r="B76" i="1"/>
  <c r="A76" i="1"/>
  <c r="J75" i="1"/>
  <c r="I75" i="1"/>
  <c r="H75" i="1"/>
  <c r="G75" i="1"/>
  <c r="F75" i="1"/>
  <c r="B71" i="1"/>
  <c r="A71" i="1"/>
  <c r="J70" i="1"/>
  <c r="I70" i="1"/>
  <c r="H70" i="1"/>
  <c r="G70" i="1"/>
  <c r="F70" i="1"/>
  <c r="B61" i="1"/>
  <c r="A61" i="1"/>
  <c r="I60" i="1"/>
  <c r="H60" i="1"/>
  <c r="G60" i="1"/>
  <c r="F60" i="1"/>
  <c r="B57" i="1"/>
  <c r="A57" i="1"/>
  <c r="J56" i="1"/>
  <c r="I56" i="1"/>
  <c r="H56" i="1"/>
  <c r="G56" i="1"/>
  <c r="F56" i="1"/>
  <c r="B48" i="1"/>
  <c r="A48" i="1"/>
  <c r="J47" i="1"/>
  <c r="I47" i="1"/>
  <c r="H47" i="1"/>
  <c r="G47" i="1"/>
  <c r="F47" i="1"/>
  <c r="B41" i="1"/>
  <c r="A41" i="1"/>
  <c r="H40" i="1"/>
  <c r="G40" i="1"/>
  <c r="F40" i="1"/>
  <c r="B33" i="1"/>
  <c r="A33" i="1"/>
  <c r="I32" i="1"/>
  <c r="H32" i="1"/>
  <c r="G32" i="1"/>
  <c r="B28" i="1"/>
  <c r="A28" i="1"/>
  <c r="I27" i="1"/>
  <c r="H27" i="1"/>
  <c r="G27" i="1"/>
  <c r="F27" i="1"/>
  <c r="B17" i="1"/>
  <c r="A17" i="1"/>
  <c r="J16" i="1"/>
  <c r="I16" i="1"/>
  <c r="H16" i="1"/>
  <c r="G16" i="1"/>
  <c r="F16" i="1"/>
  <c r="B13" i="1"/>
  <c r="A13" i="1"/>
  <c r="L12" i="1"/>
  <c r="J12" i="1"/>
  <c r="I12" i="1"/>
  <c r="H12" i="1"/>
  <c r="G12" i="1"/>
  <c r="F12" i="1"/>
  <c r="J384" i="1" l="1"/>
  <c r="F215" i="1"/>
  <c r="J299" i="1"/>
  <c r="I342" i="1"/>
  <c r="H384" i="1"/>
  <c r="G426" i="1"/>
  <c r="F469" i="1"/>
  <c r="J553" i="1"/>
  <c r="I595" i="1"/>
  <c r="I384" i="1"/>
  <c r="H426" i="1"/>
  <c r="G469" i="1"/>
  <c r="F511" i="1"/>
  <c r="J595" i="1"/>
  <c r="G173" i="1"/>
  <c r="J342" i="1"/>
  <c r="G511" i="1"/>
  <c r="F257" i="1"/>
  <c r="H132" i="1"/>
  <c r="H90" i="1"/>
  <c r="I90" i="1"/>
  <c r="I48" i="1"/>
  <c r="J90" i="1"/>
  <c r="F299" i="1"/>
  <c r="J48" i="1"/>
  <c r="J173" i="1"/>
  <c r="I215" i="1"/>
  <c r="H257" i="1"/>
  <c r="G299" i="1"/>
  <c r="F342" i="1"/>
  <c r="J426" i="1"/>
  <c r="I469" i="1"/>
  <c r="H511" i="1"/>
  <c r="G553" i="1"/>
  <c r="F595" i="1"/>
  <c r="F90" i="1"/>
  <c r="F132" i="1"/>
  <c r="J215" i="1"/>
  <c r="I257" i="1"/>
  <c r="H299" i="1"/>
  <c r="G342" i="1"/>
  <c r="F384" i="1"/>
  <c r="J469" i="1"/>
  <c r="I511" i="1"/>
  <c r="H553" i="1"/>
  <c r="G595" i="1"/>
  <c r="G90" i="1"/>
  <c r="G132" i="1"/>
  <c r="F173" i="1"/>
  <c r="J257" i="1"/>
  <c r="I299" i="1"/>
  <c r="H342" i="1"/>
  <c r="G384" i="1"/>
  <c r="F426" i="1"/>
  <c r="J511" i="1"/>
  <c r="I553" i="1"/>
  <c r="H595" i="1"/>
  <c r="I132" i="1"/>
  <c r="F553" i="1"/>
  <c r="H173" i="1"/>
  <c r="G215" i="1"/>
  <c r="J132" i="1"/>
  <c r="I173" i="1"/>
  <c r="H215" i="1"/>
  <c r="G257" i="1"/>
  <c r="I426" i="1"/>
  <c r="H469" i="1"/>
  <c r="H48" i="1"/>
  <c r="G48" i="1"/>
  <c r="F48" i="1"/>
  <c r="H596" i="1" l="1"/>
  <c r="I596" i="1"/>
  <c r="J596" i="1"/>
  <c r="F596" i="1"/>
  <c r="G596" i="1"/>
  <c r="L595" i="1"/>
  <c r="L565" i="1"/>
  <c r="L553" i="1"/>
  <c r="L523" i="1"/>
  <c r="L468" i="1"/>
  <c r="L89" i="1"/>
  <c r="L237" i="1"/>
  <c r="L242" i="1"/>
  <c r="L299" i="1"/>
  <c r="L269" i="1"/>
  <c r="L291" i="1"/>
  <c r="L131" i="1"/>
  <c r="L552" i="1"/>
  <c r="L172" i="1"/>
  <c r="L227" i="1"/>
  <c r="L257" i="1"/>
  <c r="L214" i="1"/>
  <c r="L16" i="1"/>
  <c r="L48" i="1"/>
  <c r="L596" i="1"/>
  <c r="L533" i="1"/>
  <c r="L538" i="1"/>
  <c r="L256" i="1"/>
  <c r="L594" i="1"/>
  <c r="L575" i="1"/>
  <c r="L580" i="1"/>
  <c r="L425" i="1"/>
  <c r="L249" i="1"/>
  <c r="L503" i="1"/>
  <c r="L383" i="1"/>
  <c r="L545" i="1"/>
  <c r="L284" i="1"/>
  <c r="L279" i="1"/>
  <c r="L510" i="1"/>
  <c r="L311" i="1"/>
  <c r="L587" i="1"/>
  <c r="L207" i="1"/>
  <c r="L298" i="1"/>
</calcChain>
</file>

<file path=xl/sharedStrings.xml><?xml version="1.0" encoding="utf-8"?>
<sst xmlns="http://schemas.openxmlformats.org/spreadsheetml/2006/main" count="760" uniqueCount="151">
  <si>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</si>
  <si>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</si>
  <si>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</si>
  <si>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</si>
  <si>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</si>
  <si>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</si>
  <si>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</si>
  <si>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</si>
  <si>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</si>
  <si>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</si>
  <si>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</si>
  <si>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</si>
  <si>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</si>
  <si>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</si>
  <si>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</si>
  <si>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</si>
  <si>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</si>
  <si>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</si>
  <si>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</si>
  <si>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</si>
  <si>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</si>
  <si>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</si>
  <si>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</si>
  <si>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</si>
  <si>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</si>
  <si>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</si>
  <si>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</si>
  <si>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</si>
  <si>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</si>
  <si>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</si>
  <si>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</si>
  <si>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</si>
  <si>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</si>
  <si>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</si>
  <si>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</si>
  <si>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</si>
  <si>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</si>
  <si>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</si>
  <si>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</si>
  <si>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</si>
  <si>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</si>
  <si>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</si>
  <si>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</si>
  <si>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</si>
  <si>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</si>
  <si>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</si>
  <si>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Ю. Г. Южакова</t>
  </si>
  <si>
    <t>хлеб пшеничный</t>
  </si>
  <si>
    <t>Напиток из плодов шиповника</t>
  </si>
  <si>
    <t>Сок яблочный</t>
  </si>
  <si>
    <t>Салат из моркови с сыром, яйцом и маслом растительным</t>
  </si>
  <si>
    <t xml:space="preserve">Рыба (филе минтая) запеченная </t>
  </si>
  <si>
    <t>Рис отварной с овощами соте</t>
  </si>
  <si>
    <t>Ватрушка с повидлом собственного производства</t>
  </si>
  <si>
    <t>Банан</t>
  </si>
  <si>
    <t>Йогурт питьевой</t>
  </si>
  <si>
    <t>Груши</t>
  </si>
  <si>
    <t>Хлеб пшеничный</t>
  </si>
  <si>
    <t>Хлеб ржаной</t>
  </si>
  <si>
    <t xml:space="preserve">Кофейный напиток злаковый, обогащенный микронутриентами, на молоке </t>
  </si>
  <si>
    <t>Какао-напиток, обогащенный микронутриентами, быстрорастворимый на молоке</t>
  </si>
  <si>
    <t>Вафли с молочно-жировой начинкой обогащенные для детского питания</t>
  </si>
  <si>
    <t>Огурцы свежие</t>
  </si>
  <si>
    <t>Борщ  с капустой и картофелем</t>
  </si>
  <si>
    <t>Печень говяжья по-строгановски</t>
  </si>
  <si>
    <t>Каша перловая рассыпчатая</t>
  </si>
  <si>
    <t>Кисель витаминизированный из концентрата промышленного производства</t>
  </si>
  <si>
    <t>Салат картофельный с мясом, огурцами солеными, яйцом, салатом и маслом растительным</t>
  </si>
  <si>
    <t>Чай с сахаром</t>
  </si>
  <si>
    <t>Салат из отварной моркови с огурцами и зеленым горошком с маслом растительным</t>
  </si>
  <si>
    <t>Котлеты мясные рубленые собственного производства, запеченные с соусом молочным</t>
  </si>
  <si>
    <t>Макаронные изделия отварные с капустой тушеной</t>
  </si>
  <si>
    <t>Каша вязкая на молоке (из хлопьев овсяных) Геркулес</t>
  </si>
  <si>
    <t>Кисель из свежих плодов (яблоки)</t>
  </si>
  <si>
    <t xml:space="preserve">Салат из свеклы с чесноком </t>
  </si>
  <si>
    <t>Рыба (горбуша), запеченная под соусом</t>
  </si>
  <si>
    <t xml:space="preserve">Чай с сахаром </t>
  </si>
  <si>
    <t>Молоко кипяченое</t>
  </si>
  <si>
    <t>Суп картофельный с бобовыми (фасоль) на мясном бульоне с сухариками из хлеба пшеничного</t>
  </si>
  <si>
    <t>Шницель рыбный натуральный (горбуша)</t>
  </si>
  <si>
    <t>Рагу из овощей</t>
  </si>
  <si>
    <t>Запеканка из творога с морковью с соусом молочным</t>
  </si>
  <si>
    <t>Салат витаминный с маслом растительным</t>
  </si>
  <si>
    <t>Азу из мяса куры</t>
  </si>
  <si>
    <t>Картофель отварной</t>
  </si>
  <si>
    <t>Апельсин</t>
  </si>
  <si>
    <t>Икра свекольная</t>
  </si>
  <si>
    <t>Напиток из смеси витаминизированной</t>
  </si>
  <si>
    <t>Салат из овощей с кукурузой консервированной и маслом растительным</t>
  </si>
  <si>
    <t>Каша вязкая молочная (из пшена и риса) "Дружба"</t>
  </si>
  <si>
    <t>Яблоки</t>
  </si>
  <si>
    <t>Щи из капусты свежей на бульоне мясном с мелкошинкованными овощами</t>
  </si>
  <si>
    <t>Рагу из птицы с овощами (кура)</t>
  </si>
  <si>
    <t>Кисель  из плодов и ягод свежезамороженных</t>
  </si>
  <si>
    <t>Сырники из творога запеченные собственного производства</t>
  </si>
  <si>
    <t>Капуста тушеная</t>
  </si>
  <si>
    <t>Котлеты мясные рубленые собственного производства</t>
  </si>
  <si>
    <t>Винегрет овощной</t>
  </si>
  <si>
    <t>Суп рыбный (горбуша)</t>
  </si>
  <si>
    <t>Макароны отварные с овощами</t>
  </si>
  <si>
    <t>Запеканка из творога со сгущенным молоком</t>
  </si>
  <si>
    <t>сладкое</t>
  </si>
  <si>
    <t>Печенье</t>
  </si>
  <si>
    <t>Компот из смеси сухофруктов</t>
  </si>
  <si>
    <t>Кукуруза консервированная</t>
  </si>
  <si>
    <t>Омлет из яиц с сыром</t>
  </si>
  <si>
    <t>Салат из капусты белокочанной с чесноком</t>
  </si>
  <si>
    <t>Суп крестьянский с крупой перловой</t>
  </si>
  <si>
    <t>Запеканка из творога с изюмом со сгущенным молоком</t>
  </si>
  <si>
    <t>Салат из редьки с яблоками с растительным маслом</t>
  </si>
  <si>
    <t xml:space="preserve">Каша гречневая рассыпчатая </t>
  </si>
  <si>
    <t>Огурцы консервированные без уксуса</t>
  </si>
  <si>
    <t>Свекольник с говядиной</t>
  </si>
  <si>
    <t>Жаркое по-домашнему (говядина)</t>
  </si>
  <si>
    <t xml:space="preserve">Каша  "Боярская" (пшенная с изюмом) </t>
  </si>
  <si>
    <t>Кофейный напиток злаковый, обогащенный микронутриентами, на молоке</t>
  </si>
  <si>
    <t xml:space="preserve">Сок </t>
  </si>
  <si>
    <t>Салат картофельный с яблоками и салатом</t>
  </si>
  <si>
    <t>Тефтели рыбные с соусом собственного производства (минтай)</t>
  </si>
  <si>
    <t>Компот из плодов сухих  (курага)</t>
  </si>
  <si>
    <t>Пирожки печеные из теста дрожжевого с капустой и яйцом собственного производства</t>
  </si>
  <si>
    <t>Бананы</t>
  </si>
  <si>
    <t>Каша манная молочная жидкая</t>
  </si>
  <si>
    <t>Чай с молоком</t>
  </si>
  <si>
    <t>Пюре картофельное</t>
  </si>
  <si>
    <t xml:space="preserve">Компот из смеси сухофруктов </t>
  </si>
  <si>
    <t>Салат из свеклы с сыром</t>
  </si>
  <si>
    <t>Салат из редиса с растительным маслом</t>
  </si>
  <si>
    <t>Суп с изделиями макаронными  на бульоне из птицы</t>
  </si>
  <si>
    <t>Плов из отварной птицы</t>
  </si>
  <si>
    <t xml:space="preserve">Суп молочный с крупой рисовой </t>
  </si>
  <si>
    <t>Суп-пюре гороховый с гренками</t>
  </si>
  <si>
    <t>Рыба (филе минтая), отварная</t>
  </si>
  <si>
    <t>Салат картофельный с мясом птицы, огурцами солеными, яйцом, горошком зеленым и маслом растительным</t>
  </si>
  <si>
    <t>Салат из моркови с растительным маслом (с сахаром)</t>
  </si>
  <si>
    <t>Гуляш из мяса отварного</t>
  </si>
  <si>
    <t>Компот из плодов свежих  (яблоки)</t>
  </si>
  <si>
    <t>Салат картофельный с огурцами солеными</t>
  </si>
  <si>
    <t>Уха ростовская (минтай)</t>
  </si>
  <si>
    <t>Макаронные изделия отварные</t>
  </si>
  <si>
    <t>Яйцо куриное диетическое, сваренное вкрутую</t>
  </si>
  <si>
    <t>Омлет из яиц</t>
  </si>
  <si>
    <t>Сыр п-твердый</t>
  </si>
  <si>
    <t>Напиток из плодов  шиповника</t>
  </si>
  <si>
    <t>Суп овощной с мясом</t>
  </si>
  <si>
    <t>Запеканка картофельная с отварным мясом с соусом томатным собственного производства</t>
  </si>
  <si>
    <t>Сок</t>
  </si>
  <si>
    <t>Суп молочный с изделиями макаронными</t>
  </si>
  <si>
    <t>Кисломолочный напиток</t>
  </si>
  <si>
    <t>Апельсины</t>
  </si>
  <si>
    <t xml:space="preserve">Пудинг из творога паровой  с молоком сгущенным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</si>
</sst>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4" borderId="2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5" borderId="2" xfId="0" applyFont="1" applyFill="1" applyBorder="1" applyAlignment="1" applyProtection="1">
      <alignment horizontal="center" vertical="top" wrapText="1"/>
      <protection locked="0"/>
    </xf>
    <xf numFmtId="0" fontId="14" fillId="2" borderId="28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27" xfId="0" applyFont="1" applyFill="1" applyBorder="1" applyAlignment="1" applyProtection="1">
      <alignment horizontal="center" vertical="top" wrapText="1"/>
      <protection locked="0"/>
    </xf>
    <xf numFmtId="0" fontId="14" fillId="5" borderId="2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3" fillId="2" borderId="2" xfId="0" applyFont="1" applyFill="1" applyBorder="1" applyProtection="1">
      <protection locked="0"/>
    </xf>
    <xf numFmtId="0" fontId="3" fillId="3" borderId="2" xfId="0" applyFont="1" applyFill="1" applyBorder="1"/>
    <xf numFmtId="0" fontId="3" fillId="0" borderId="2" xfId="0" applyFont="1" applyBorder="1"/>
    <xf numFmtId="0" fontId="14" fillId="5" borderId="2" xfId="0" applyFont="1" applyFill="1" applyBorder="1" applyAlignment="1">
      <alignment horizontal="left" vertical="top" wrapText="1"/>
    </xf>
    <xf numFmtId="0" fontId="14" fillId="5" borderId="2" xfId="0" quotePrefix="1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2" xfId="0" applyFont="1" applyBorder="1"/>
    <xf numFmtId="0" fontId="14" fillId="2" borderId="19" xfId="0" applyFont="1" applyFill="1" applyBorder="1" applyAlignment="1" applyProtection="1">
      <alignment horizontal="center" vertical="top" wrapText="1"/>
      <protection locked="0"/>
    </xf>
    <xf numFmtId="0" fontId="14" fillId="5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0" fontId="14" fillId="5" borderId="29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3" borderId="2" xfId="0" applyFont="1" applyFill="1" applyBorder="1"/>
    <xf numFmtId="0" fontId="9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5" sqref="Q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/>
      <c r="D1" s="83"/>
      <c r="E1" s="83"/>
      <c r="F1" s="13" t="s">
        <v>16</v>
      </c>
      <c r="G1" s="2" t="s">
        <v>17</v>
      </c>
      <c r="H1" s="84" t="s">
        <v>45</v>
      </c>
      <c r="I1" s="84"/>
      <c r="J1" s="84"/>
      <c r="K1" s="84"/>
    </row>
    <row r="2" spans="1:12" ht="18" x14ac:dyDescent="0.2">
      <c r="A2" s="43" t="s">
        <v>6</v>
      </c>
      <c r="C2" s="2"/>
      <c r="G2" s="2" t="s">
        <v>18</v>
      </c>
      <c r="H2" s="84" t="s">
        <v>46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 ht="13.5" thickBot="1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141</v>
      </c>
      <c r="F6" s="48">
        <v>200</v>
      </c>
      <c r="G6" s="48">
        <v>21</v>
      </c>
      <c r="H6" s="48">
        <v>34</v>
      </c>
      <c r="I6" s="48">
        <v>4</v>
      </c>
      <c r="J6" s="48">
        <v>405</v>
      </c>
      <c r="K6" s="49">
        <v>221</v>
      </c>
      <c r="L6" s="48">
        <v>41.66</v>
      </c>
    </row>
    <row r="7" spans="1:12" ht="15" x14ac:dyDescent="0.25">
      <c r="A7" s="25"/>
      <c r="B7" s="16"/>
      <c r="C7" s="11"/>
      <c r="D7" s="6" t="s">
        <v>27</v>
      </c>
      <c r="E7" s="50" t="s">
        <v>142</v>
      </c>
      <c r="F7" s="51">
        <v>20</v>
      </c>
      <c r="G7" s="51">
        <v>2</v>
      </c>
      <c r="H7" s="51">
        <v>3</v>
      </c>
      <c r="I7" s="51">
        <v>1</v>
      </c>
      <c r="J7" s="51">
        <v>36</v>
      </c>
      <c r="K7" s="52">
        <v>14</v>
      </c>
      <c r="L7" s="51">
        <v>5.48</v>
      </c>
    </row>
    <row r="8" spans="1:12" ht="15" x14ac:dyDescent="0.25">
      <c r="A8" s="25"/>
      <c r="B8" s="16"/>
      <c r="C8" s="11"/>
      <c r="D8" s="7" t="s">
        <v>22</v>
      </c>
      <c r="E8" s="50" t="s">
        <v>143</v>
      </c>
      <c r="F8" s="51">
        <v>200</v>
      </c>
      <c r="G8" s="51">
        <v>0.26</v>
      </c>
      <c r="H8" s="51"/>
      <c r="I8" s="51">
        <v>17</v>
      </c>
      <c r="J8" s="51">
        <v>73</v>
      </c>
      <c r="K8" s="52">
        <v>10002</v>
      </c>
      <c r="L8" s="51">
        <v>5.88</v>
      </c>
    </row>
    <row r="9" spans="1:12" ht="15" x14ac:dyDescent="0.25">
      <c r="A9" s="25"/>
      <c r="B9" s="16"/>
      <c r="C9" s="11"/>
      <c r="D9" s="7" t="s">
        <v>23</v>
      </c>
      <c r="E9" s="50" t="s">
        <v>57</v>
      </c>
      <c r="F9" s="51">
        <v>40</v>
      </c>
      <c r="G9" s="51">
        <v>3</v>
      </c>
      <c r="H9" s="51">
        <v>0.64</v>
      </c>
      <c r="I9" s="51">
        <v>19</v>
      </c>
      <c r="J9" s="51">
        <v>95</v>
      </c>
      <c r="K9" s="52">
        <v>299</v>
      </c>
      <c r="L9" s="51">
        <v>3.58</v>
      </c>
    </row>
    <row r="10" spans="1:12" ht="15" x14ac:dyDescent="0.25">
      <c r="A10" s="25"/>
      <c r="B10" s="16"/>
      <c r="C10" s="11"/>
      <c r="D10" s="6" t="s">
        <v>23</v>
      </c>
      <c r="E10" s="50" t="s">
        <v>58</v>
      </c>
      <c r="F10" s="51">
        <v>40</v>
      </c>
      <c r="G10" s="51">
        <v>2</v>
      </c>
      <c r="H10" s="51">
        <v>0.24</v>
      </c>
      <c r="I10" s="51">
        <v>18</v>
      </c>
      <c r="J10" s="51">
        <v>76</v>
      </c>
      <c r="K10" s="52">
        <v>13003</v>
      </c>
      <c r="L10" s="51">
        <v>2.63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6"/>
      <c r="B12" s="18"/>
      <c r="C12" s="8"/>
      <c r="D12" s="19" t="s">
        <v>39</v>
      </c>
      <c r="E12" s="9"/>
      <c r="F12" s="21">
        <f>SUM(F6:F11)</f>
        <v>500</v>
      </c>
      <c r="G12" s="21">
        <f>SUM(G6:G11)</f>
        <v>28.26</v>
      </c>
      <c r="H12" s="21">
        <f>SUM(H6:H11)</f>
        <v>37.880000000000003</v>
      </c>
      <c r="I12" s="21">
        <f>SUM(I6:I11)</f>
        <v>59</v>
      </c>
      <c r="J12" s="21">
        <f>SUM(J6:J11)</f>
        <v>685</v>
      </c>
      <c r="K12" s="27"/>
      <c r="L12" s="21">
        <f>SUM(L6:L11)</f>
        <v>59.230000000000004</v>
      </c>
    </row>
    <row r="13" spans="1:12" ht="15" x14ac:dyDescent="0.25">
      <c r="A13" s="28">
        <f>A6</f>
        <v>1</v>
      </c>
      <c r="B13" s="14">
        <f>B6</f>
        <v>1</v>
      </c>
      <c r="C13" s="10" t="s">
        <v>25</v>
      </c>
      <c r="D13" s="12" t="s">
        <v>24</v>
      </c>
      <c r="E13" s="50"/>
      <c r="F13" s="51"/>
      <c r="G13" s="51"/>
      <c r="H13" s="51"/>
      <c r="I13" s="51"/>
      <c r="J13" s="51"/>
      <c r="K13" s="52"/>
      <c r="L13" s="51"/>
    </row>
    <row r="14" spans="1:12" ht="15" x14ac:dyDescent="0.25">
      <c r="A14" s="25"/>
      <c r="B14" s="16"/>
      <c r="C14" s="11"/>
      <c r="D14" s="6"/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6"/>
      <c r="B16" s="18"/>
      <c r="C16" s="8"/>
      <c r="D16" s="19" t="s">
        <v>39</v>
      </c>
      <c r="E16" s="9"/>
      <c r="F16" s="21">
        <f>SUM(F13:F15)</f>
        <v>0</v>
      </c>
      <c r="G16" s="21">
        <f t="shared" ref="G16:J16" si="0">SUM(G13:G15)</f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7"/>
      <c r="L16" s="21">
        <f ca="1">SUM(L13:L22)</f>
        <v>0</v>
      </c>
    </row>
    <row r="17" spans="1:12" ht="17.25" customHeight="1" x14ac:dyDescent="0.25">
      <c r="A17" s="28">
        <f>A6</f>
        <v>1</v>
      </c>
      <c r="B17" s="14">
        <f>B6</f>
        <v>1</v>
      </c>
      <c r="C17" s="10" t="s">
        <v>26</v>
      </c>
      <c r="D17" s="7" t="s">
        <v>27</v>
      </c>
      <c r="E17" s="50" t="s">
        <v>50</v>
      </c>
      <c r="F17" s="51">
        <v>100</v>
      </c>
      <c r="G17" s="51">
        <v>6</v>
      </c>
      <c r="H17" s="51">
        <v>8</v>
      </c>
      <c r="I17" s="51">
        <v>5</v>
      </c>
      <c r="J17" s="51">
        <v>117</v>
      </c>
      <c r="K17" s="52">
        <v>6</v>
      </c>
      <c r="L17" s="51">
        <v>4.1500000000000004</v>
      </c>
    </row>
    <row r="18" spans="1:12" ht="15" x14ac:dyDescent="0.25">
      <c r="A18" s="25"/>
      <c r="B18" s="16"/>
      <c r="C18" s="11"/>
      <c r="D18" s="7" t="s">
        <v>28</v>
      </c>
      <c r="E18" s="50" t="s">
        <v>144</v>
      </c>
      <c r="F18" s="51">
        <v>200</v>
      </c>
      <c r="G18" s="51">
        <v>7</v>
      </c>
      <c r="H18" s="51">
        <v>9</v>
      </c>
      <c r="I18" s="51">
        <v>8</v>
      </c>
      <c r="J18" s="51">
        <v>145</v>
      </c>
      <c r="K18" s="52">
        <v>116</v>
      </c>
      <c r="L18" s="51">
        <v>29.9</v>
      </c>
    </row>
    <row r="19" spans="1:12" ht="15" x14ac:dyDescent="0.25">
      <c r="A19" s="25"/>
      <c r="B19" s="16"/>
      <c r="C19" s="11"/>
      <c r="D19" s="7" t="s">
        <v>29</v>
      </c>
      <c r="E19" s="50" t="s">
        <v>51</v>
      </c>
      <c r="F19" s="51">
        <v>90</v>
      </c>
      <c r="G19" s="51">
        <v>18</v>
      </c>
      <c r="H19" s="51">
        <v>5</v>
      </c>
      <c r="I19" s="51">
        <v>4</v>
      </c>
      <c r="J19" s="51">
        <v>196</v>
      </c>
      <c r="K19" s="52">
        <v>256</v>
      </c>
      <c r="L19" s="51">
        <v>14.14</v>
      </c>
    </row>
    <row r="20" spans="1:12" ht="15" x14ac:dyDescent="0.25">
      <c r="A20" s="25"/>
      <c r="B20" s="16"/>
      <c r="C20" s="11"/>
      <c r="D20" s="7" t="s">
        <v>30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52</v>
      </c>
      <c r="F21" s="51">
        <v>200</v>
      </c>
      <c r="G21" s="51">
        <v>4</v>
      </c>
      <c r="H21" s="51">
        <v>9</v>
      </c>
      <c r="I21" s="51">
        <v>26</v>
      </c>
      <c r="J21" s="51">
        <v>229</v>
      </c>
      <c r="K21" s="52">
        <v>143.86000000000001</v>
      </c>
      <c r="L21" s="51">
        <v>13.17</v>
      </c>
    </row>
    <row r="22" spans="1:12" ht="15" x14ac:dyDescent="0.25">
      <c r="A22" s="25"/>
      <c r="B22" s="16"/>
      <c r="C22" s="11"/>
      <c r="D22" s="7" t="s">
        <v>31</v>
      </c>
      <c r="E22" s="50" t="s">
        <v>103</v>
      </c>
      <c r="F22" s="51">
        <v>180</v>
      </c>
      <c r="G22" s="51"/>
      <c r="H22" s="51"/>
      <c r="I22" s="51">
        <v>12</v>
      </c>
      <c r="J22" s="51">
        <v>49</v>
      </c>
      <c r="K22" s="52">
        <v>306</v>
      </c>
      <c r="L22" s="51">
        <v>2.0699999999999998</v>
      </c>
    </row>
    <row r="23" spans="1:12" ht="15" x14ac:dyDescent="0.25">
      <c r="A23" s="25"/>
      <c r="B23" s="16"/>
      <c r="C23" s="11"/>
      <c r="D23" s="7" t="s">
        <v>32</v>
      </c>
      <c r="E23" s="50" t="s">
        <v>57</v>
      </c>
      <c r="F23" s="51">
        <v>40</v>
      </c>
      <c r="G23" s="51">
        <v>3</v>
      </c>
      <c r="H23" s="51">
        <v>0.64</v>
      </c>
      <c r="I23" s="51">
        <v>19</v>
      </c>
      <c r="J23" s="51">
        <v>95</v>
      </c>
      <c r="K23" s="52">
        <v>299</v>
      </c>
      <c r="L23" s="51">
        <v>2.86</v>
      </c>
    </row>
    <row r="24" spans="1:12" ht="15" x14ac:dyDescent="0.25">
      <c r="A24" s="25"/>
      <c r="B24" s="16"/>
      <c r="C24" s="11"/>
      <c r="D24" s="7" t="s">
        <v>33</v>
      </c>
      <c r="E24" s="50" t="s">
        <v>58</v>
      </c>
      <c r="F24" s="51">
        <v>20</v>
      </c>
      <c r="G24" s="51">
        <v>1</v>
      </c>
      <c r="H24" s="51"/>
      <c r="I24" s="51">
        <v>9</v>
      </c>
      <c r="J24" s="51">
        <v>38</v>
      </c>
      <c r="K24" s="52">
        <v>13003</v>
      </c>
      <c r="L24" s="51">
        <v>1.32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SUM(F17:F26)</f>
        <v>830</v>
      </c>
      <c r="G27" s="21">
        <f t="shared" ref="G27:I27" si="1">SUM(G17:G26)</f>
        <v>39</v>
      </c>
      <c r="H27" s="21">
        <f t="shared" si="1"/>
        <v>31.64</v>
      </c>
      <c r="I27" s="21">
        <f t="shared" si="1"/>
        <v>83</v>
      </c>
      <c r="J27" s="21">
        <f>SUM(J17:J26)</f>
        <v>869</v>
      </c>
      <c r="K27" s="21"/>
      <c r="L27" s="21">
        <f t="shared" ref="L27" si="2">SUM(L17:L26)</f>
        <v>67.61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24</v>
      </c>
      <c r="E28" s="50" t="s">
        <v>90</v>
      </c>
      <c r="F28" s="51">
        <v>100</v>
      </c>
      <c r="G28" s="51">
        <v>0.4</v>
      </c>
      <c r="H28" s="51">
        <v>0.4</v>
      </c>
      <c r="I28" s="51">
        <v>10</v>
      </c>
      <c r="J28" s="51">
        <v>47</v>
      </c>
      <c r="K28" s="52">
        <v>504</v>
      </c>
      <c r="L28" s="51">
        <v>14.21</v>
      </c>
    </row>
    <row r="29" spans="1:12" ht="15" x14ac:dyDescent="0.25">
      <c r="A29" s="25"/>
      <c r="B29" s="16"/>
      <c r="C29" s="11"/>
      <c r="D29" s="12" t="s">
        <v>31</v>
      </c>
      <c r="E29" s="50" t="s">
        <v>77</v>
      </c>
      <c r="F29" s="51">
        <v>180</v>
      </c>
      <c r="G29" s="51">
        <v>5</v>
      </c>
      <c r="H29" s="51">
        <v>6</v>
      </c>
      <c r="I29" s="51">
        <v>8</v>
      </c>
      <c r="J29" s="51">
        <v>108</v>
      </c>
      <c r="K29" s="52">
        <v>300</v>
      </c>
      <c r="L29" s="51">
        <v>10.9</v>
      </c>
    </row>
    <row r="30" spans="1:12" ht="15" x14ac:dyDescent="0.25">
      <c r="A30" s="25"/>
      <c r="B30" s="16"/>
      <c r="C30" s="11"/>
      <c r="D30" s="12" t="s">
        <v>35</v>
      </c>
      <c r="E30" s="50" t="s">
        <v>53</v>
      </c>
      <c r="F30" s="51">
        <v>80</v>
      </c>
      <c r="G30" s="51">
        <v>5</v>
      </c>
      <c r="H30" s="51">
        <v>7</v>
      </c>
      <c r="I30" s="51">
        <v>42</v>
      </c>
      <c r="J30" s="51">
        <v>264</v>
      </c>
      <c r="K30" s="52">
        <v>403</v>
      </c>
      <c r="L30" s="51">
        <v>11.56</v>
      </c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360</v>
      </c>
      <c r="G32" s="21">
        <f t="shared" ref="G32:I32" si="3">SUM(G28:G31)</f>
        <v>10.4</v>
      </c>
      <c r="H32" s="21">
        <f t="shared" si="3"/>
        <v>13.4</v>
      </c>
      <c r="I32" s="21">
        <f t="shared" si="3"/>
        <v>60</v>
      </c>
      <c r="J32" s="21">
        <f>SUM(J28:J31)</f>
        <v>419</v>
      </c>
      <c r="K32" s="21"/>
      <c r="L32" s="21">
        <f t="shared" ref="L32" si="4">SUM(L28:L31)</f>
        <v>36.67</v>
      </c>
    </row>
    <row r="33" spans="1:12" ht="25.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145</v>
      </c>
      <c r="F33" s="51">
        <v>280</v>
      </c>
      <c r="G33" s="51">
        <v>23</v>
      </c>
      <c r="H33" s="51">
        <v>10</v>
      </c>
      <c r="I33" s="51">
        <v>21</v>
      </c>
      <c r="J33" s="51">
        <v>313</v>
      </c>
      <c r="K33" s="52">
        <v>245</v>
      </c>
      <c r="L33" s="51">
        <v>82.09</v>
      </c>
    </row>
    <row r="34" spans="1:12" ht="15" x14ac:dyDescent="0.25">
      <c r="A34" s="25"/>
      <c r="B34" s="16"/>
      <c r="C34" s="11"/>
      <c r="D34" s="7" t="s">
        <v>24</v>
      </c>
      <c r="E34" s="50" t="s">
        <v>54</v>
      </c>
      <c r="F34" s="51">
        <v>100</v>
      </c>
      <c r="G34" s="51">
        <v>2</v>
      </c>
      <c r="H34" s="51">
        <v>1</v>
      </c>
      <c r="I34" s="51">
        <v>21</v>
      </c>
      <c r="J34" s="51">
        <v>96</v>
      </c>
      <c r="K34" s="52">
        <v>507</v>
      </c>
      <c r="L34" s="51">
        <v>24.05</v>
      </c>
    </row>
    <row r="35" spans="1:12" ht="15" x14ac:dyDescent="0.25">
      <c r="A35" s="25"/>
      <c r="B35" s="16"/>
      <c r="C35" s="11"/>
      <c r="D35" s="7" t="s">
        <v>31</v>
      </c>
      <c r="E35" s="50" t="s">
        <v>146</v>
      </c>
      <c r="F35" s="51">
        <v>200</v>
      </c>
      <c r="G35" s="51">
        <v>1</v>
      </c>
      <c r="H35" s="51"/>
      <c r="I35" s="51">
        <v>18</v>
      </c>
      <c r="J35" s="51">
        <v>76</v>
      </c>
      <c r="K35" s="52">
        <v>311</v>
      </c>
      <c r="L35" s="51">
        <v>12.72</v>
      </c>
    </row>
    <row r="36" spans="1:12" ht="15" x14ac:dyDescent="0.25">
      <c r="A36" s="25"/>
      <c r="B36" s="16"/>
      <c r="C36" s="11"/>
      <c r="D36" s="7" t="s">
        <v>23</v>
      </c>
      <c r="E36" s="50" t="s">
        <v>57</v>
      </c>
      <c r="F36" s="51">
        <v>30</v>
      </c>
      <c r="G36" s="51">
        <v>2</v>
      </c>
      <c r="H36" s="51"/>
      <c r="I36" s="51">
        <v>15</v>
      </c>
      <c r="J36" s="51">
        <v>71</v>
      </c>
      <c r="K36" s="52">
        <v>299</v>
      </c>
      <c r="L36" s="51">
        <v>4.3</v>
      </c>
    </row>
    <row r="37" spans="1:12" ht="15" x14ac:dyDescent="0.25">
      <c r="A37" s="25"/>
      <c r="B37" s="16"/>
      <c r="C37" s="11"/>
      <c r="D37" s="7" t="s">
        <v>23</v>
      </c>
      <c r="E37" s="50" t="s">
        <v>58</v>
      </c>
      <c r="F37" s="51">
        <v>20</v>
      </c>
      <c r="G37" s="51">
        <v>1</v>
      </c>
      <c r="H37" s="51"/>
      <c r="I37" s="51">
        <v>9</v>
      </c>
      <c r="J37" s="51">
        <v>38</v>
      </c>
      <c r="K37" s="52">
        <v>13003</v>
      </c>
      <c r="L37" s="51">
        <v>1.32</v>
      </c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5"/>
      <c r="B39" s="16"/>
      <c r="C39" s="11"/>
      <c r="D39" s="6"/>
      <c r="E39" s="50"/>
      <c r="F39" s="51"/>
      <c r="G39" s="51"/>
      <c r="H39" s="51"/>
      <c r="I39" s="51"/>
      <c r="J39" s="51"/>
      <c r="K39" s="52"/>
      <c r="L39" s="51"/>
    </row>
    <row r="40" spans="1:12" ht="15" x14ac:dyDescent="0.25">
      <c r="A40" s="26"/>
      <c r="B40" s="18"/>
      <c r="C40" s="8"/>
      <c r="D40" s="19" t="s">
        <v>39</v>
      </c>
      <c r="E40" s="9"/>
      <c r="F40" s="21">
        <f>SUM(F33:F39)</f>
        <v>630</v>
      </c>
      <c r="G40" s="21">
        <f t="shared" ref="G40:H40" si="5">SUM(G33:G39)</f>
        <v>29</v>
      </c>
      <c r="H40" s="21">
        <f t="shared" si="5"/>
        <v>11</v>
      </c>
      <c r="I40" s="21">
        <f>SUM(I33:I39)</f>
        <v>84</v>
      </c>
      <c r="J40" s="21">
        <f>SUM(J33:J39)</f>
        <v>594</v>
      </c>
      <c r="K40" s="21"/>
      <c r="L40" s="21">
        <f t="shared" ref="L40" si="6">SUM(L33:L39)</f>
        <v>124.47999999999999</v>
      </c>
    </row>
    <row r="41" spans="1:12" ht="15" x14ac:dyDescent="0.25">
      <c r="A41" s="28">
        <f>A6</f>
        <v>1</v>
      </c>
      <c r="B41" s="14">
        <f>B6</f>
        <v>1</v>
      </c>
      <c r="C41" s="10" t="s">
        <v>37</v>
      </c>
      <c r="D41" s="12" t="s">
        <v>38</v>
      </c>
      <c r="E41" s="50" t="s">
        <v>55</v>
      </c>
      <c r="F41" s="51">
        <v>150</v>
      </c>
      <c r="G41" s="51">
        <v>8</v>
      </c>
      <c r="H41" s="51">
        <v>2</v>
      </c>
      <c r="I41" s="51">
        <v>13</v>
      </c>
      <c r="J41" s="51">
        <v>94</v>
      </c>
      <c r="K41" s="52">
        <v>300</v>
      </c>
      <c r="L41" s="51">
        <v>11.68</v>
      </c>
    </row>
    <row r="42" spans="1:12" ht="15" x14ac:dyDescent="0.25">
      <c r="A42" s="25"/>
      <c r="B42" s="16"/>
      <c r="C42" s="11"/>
      <c r="D42" s="7" t="s">
        <v>23</v>
      </c>
      <c r="E42" s="50" t="s">
        <v>57</v>
      </c>
      <c r="F42" s="51">
        <v>50</v>
      </c>
      <c r="G42" s="51">
        <v>4</v>
      </c>
      <c r="H42" s="51"/>
      <c r="I42" s="51">
        <v>24</v>
      </c>
      <c r="J42" s="51">
        <v>119</v>
      </c>
      <c r="K42" s="52">
        <v>299</v>
      </c>
      <c r="L42" s="51">
        <v>5.58</v>
      </c>
    </row>
    <row r="43" spans="1:12" ht="15" x14ac:dyDescent="0.25">
      <c r="A43" s="25"/>
      <c r="B43" s="16"/>
      <c r="C43" s="11"/>
      <c r="D43" s="12"/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2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5"/>
      <c r="B46" s="16"/>
      <c r="C46" s="11"/>
      <c r="D46" s="6"/>
      <c r="E46" s="50"/>
      <c r="F46" s="51"/>
      <c r="G46" s="51"/>
      <c r="H46" s="51"/>
      <c r="I46" s="51"/>
      <c r="J46" s="51"/>
      <c r="K46" s="52"/>
      <c r="L46" s="51"/>
    </row>
    <row r="47" spans="1:12" ht="15" x14ac:dyDescent="0.25">
      <c r="A47" s="26"/>
      <c r="B47" s="18"/>
      <c r="C47" s="8"/>
      <c r="D47" s="20" t="s">
        <v>39</v>
      </c>
      <c r="E47" s="9"/>
      <c r="F47" s="21">
        <f>SUM(F41:F46)</f>
        <v>200</v>
      </c>
      <c r="G47" s="21">
        <f t="shared" ref="G47:L47" si="7">SUM(G41:G46)</f>
        <v>12</v>
      </c>
      <c r="H47" s="21">
        <f t="shared" si="7"/>
        <v>2</v>
      </c>
      <c r="I47" s="21">
        <f t="shared" si="7"/>
        <v>37</v>
      </c>
      <c r="J47" s="21">
        <f t="shared" si="7"/>
        <v>213</v>
      </c>
      <c r="K47" s="21"/>
      <c r="L47" s="21">
        <f t="shared" si="7"/>
        <v>17.259999999999998</v>
      </c>
    </row>
    <row r="48" spans="1:12" ht="15.75" thickBot="1" x14ac:dyDescent="0.25">
      <c r="A48" s="31">
        <f>A6</f>
        <v>1</v>
      </c>
      <c r="B48" s="32">
        <f>B6</f>
        <v>1</v>
      </c>
      <c r="C48" s="80" t="s">
        <v>4</v>
      </c>
      <c r="D48" s="81"/>
      <c r="E48" s="33"/>
      <c r="F48" s="34">
        <f>F12+F16+F27+F32+F40+F47</f>
        <v>2520</v>
      </c>
      <c r="G48" s="34">
        <f t="shared" ref="G48:J48" si="8">G12+G16+G27+G32+G40+G47</f>
        <v>118.66000000000001</v>
      </c>
      <c r="H48" s="34">
        <f t="shared" si="8"/>
        <v>95.920000000000016</v>
      </c>
      <c r="I48" s="34">
        <f t="shared" si="8"/>
        <v>323</v>
      </c>
      <c r="J48" s="34">
        <f t="shared" si="8"/>
        <v>2780</v>
      </c>
      <c r="K48" s="35"/>
      <c r="L48" s="34">
        <f ca="1">L12+L16+L27+L32+L40+L47</f>
        <v>0</v>
      </c>
    </row>
    <row r="49" spans="1:12" ht="15" x14ac:dyDescent="0.25">
      <c r="A49" s="15">
        <v>1</v>
      </c>
      <c r="B49" s="16">
        <v>2</v>
      </c>
      <c r="C49" s="24" t="s">
        <v>20</v>
      </c>
      <c r="D49" s="5" t="s">
        <v>21</v>
      </c>
      <c r="E49" s="58" t="s">
        <v>147</v>
      </c>
      <c r="F49" s="59">
        <v>200</v>
      </c>
      <c r="G49" s="59">
        <v>6</v>
      </c>
      <c r="H49" s="59">
        <v>6</v>
      </c>
      <c r="I49" s="59">
        <v>19</v>
      </c>
      <c r="J49" s="59">
        <v>160</v>
      </c>
      <c r="K49" s="60">
        <v>108</v>
      </c>
      <c r="L49" s="61">
        <v>10.26</v>
      </c>
    </row>
    <row r="50" spans="1:12" ht="15" x14ac:dyDescent="0.25">
      <c r="A50" s="15"/>
      <c r="B50" s="16"/>
      <c r="C50" s="11"/>
      <c r="D50" s="12" t="s">
        <v>24</v>
      </c>
      <c r="E50" s="62" t="s">
        <v>56</v>
      </c>
      <c r="F50" s="63">
        <v>100</v>
      </c>
      <c r="G50" s="63"/>
      <c r="H50" s="63"/>
      <c r="I50" s="63">
        <v>10</v>
      </c>
      <c r="J50" s="63">
        <v>47</v>
      </c>
      <c r="K50" s="60">
        <v>506</v>
      </c>
      <c r="L50" s="64">
        <v>21.66</v>
      </c>
    </row>
    <row r="51" spans="1:12" ht="29.25" customHeight="1" x14ac:dyDescent="0.25">
      <c r="A51" s="15"/>
      <c r="B51" s="16"/>
      <c r="C51" s="11"/>
      <c r="D51" s="7" t="s">
        <v>22</v>
      </c>
      <c r="E51" s="62" t="s">
        <v>60</v>
      </c>
      <c r="F51" s="63">
        <v>180</v>
      </c>
      <c r="G51" s="63">
        <v>5</v>
      </c>
      <c r="H51" s="63">
        <v>6</v>
      </c>
      <c r="I51" s="63">
        <v>18</v>
      </c>
      <c r="J51" s="63">
        <v>143</v>
      </c>
      <c r="K51" s="60">
        <v>300</v>
      </c>
      <c r="L51" s="64">
        <v>13.63</v>
      </c>
    </row>
    <row r="52" spans="1:12" ht="15" x14ac:dyDescent="0.25">
      <c r="A52" s="15"/>
      <c r="B52" s="16"/>
      <c r="C52" s="11"/>
      <c r="D52" s="7" t="s">
        <v>32</v>
      </c>
      <c r="E52" s="62" t="s">
        <v>57</v>
      </c>
      <c r="F52" s="63">
        <v>20</v>
      </c>
      <c r="G52" s="63">
        <v>2</v>
      </c>
      <c r="H52" s="63"/>
      <c r="I52" s="63">
        <v>10</v>
      </c>
      <c r="J52" s="63">
        <v>47</v>
      </c>
      <c r="K52" s="65">
        <v>299</v>
      </c>
      <c r="L52" s="64">
        <v>2.86</v>
      </c>
    </row>
    <row r="53" spans="1:12" ht="15" x14ac:dyDescent="0.25">
      <c r="A53" s="15"/>
      <c r="B53" s="16"/>
      <c r="C53" s="11"/>
      <c r="D53" s="7" t="s">
        <v>33</v>
      </c>
      <c r="E53" s="62" t="s">
        <v>58</v>
      </c>
      <c r="F53" s="63">
        <v>30</v>
      </c>
      <c r="G53" s="63">
        <v>2</v>
      </c>
      <c r="H53" s="63"/>
      <c r="I53" s="63">
        <v>13</v>
      </c>
      <c r="J53" s="63">
        <v>57</v>
      </c>
      <c r="K53" s="65">
        <v>13003</v>
      </c>
      <c r="L53" s="64">
        <v>1.32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5"/>
      <c r="B55" s="16"/>
      <c r="C55" s="11"/>
      <c r="D55" s="6"/>
      <c r="E55" s="50"/>
      <c r="F55" s="51"/>
      <c r="G55" s="51"/>
      <c r="H55" s="51"/>
      <c r="I55" s="51"/>
      <c r="J55" s="51"/>
      <c r="K55" s="52"/>
      <c r="L55" s="51"/>
    </row>
    <row r="56" spans="1:12" ht="15" x14ac:dyDescent="0.25">
      <c r="A56" s="17"/>
      <c r="B56" s="18"/>
      <c r="C56" s="8"/>
      <c r="D56" s="19" t="s">
        <v>39</v>
      </c>
      <c r="E56" s="9"/>
      <c r="F56" s="21">
        <f>SUM(F49:F55)</f>
        <v>530</v>
      </c>
      <c r="G56" s="21">
        <f t="shared" ref="G56" si="9">SUM(G49:G55)</f>
        <v>15</v>
      </c>
      <c r="H56" s="21">
        <f t="shared" ref="H56" si="10">SUM(H49:H55)</f>
        <v>12</v>
      </c>
      <c r="I56" s="21">
        <f t="shared" ref="I56" si="11">SUM(I49:I55)</f>
        <v>70</v>
      </c>
      <c r="J56" s="21">
        <f t="shared" ref="J56" si="12">SUM(J49:J55)</f>
        <v>454</v>
      </c>
      <c r="K56" s="27"/>
      <c r="L56" s="21">
        <f>SUM(L49:L55)</f>
        <v>49.730000000000004</v>
      </c>
    </row>
    <row r="57" spans="1:12" ht="25.5" x14ac:dyDescent="0.25">
      <c r="A57" s="14">
        <f>A49</f>
        <v>1</v>
      </c>
      <c r="B57" s="14">
        <f>B49</f>
        <v>2</v>
      </c>
      <c r="C57" s="10" t="s">
        <v>25</v>
      </c>
      <c r="D57" s="12" t="s">
        <v>101</v>
      </c>
      <c r="E57" s="62" t="s">
        <v>61</v>
      </c>
      <c r="F57" s="63">
        <v>25</v>
      </c>
      <c r="G57" s="63">
        <v>1</v>
      </c>
      <c r="H57" s="63">
        <v>8</v>
      </c>
      <c r="I57" s="63">
        <v>16</v>
      </c>
      <c r="J57" s="63">
        <v>136</v>
      </c>
      <c r="K57" s="60">
        <v>477</v>
      </c>
      <c r="L57" s="64">
        <v>5.6</v>
      </c>
    </row>
    <row r="58" spans="1:12" ht="15" x14ac:dyDescent="0.25">
      <c r="A58" s="15"/>
      <c r="B58" s="16"/>
      <c r="C58" s="11"/>
      <c r="D58" s="7" t="s">
        <v>31</v>
      </c>
      <c r="E58" s="50" t="s">
        <v>77</v>
      </c>
      <c r="F58" s="51">
        <v>180</v>
      </c>
      <c r="G58" s="51">
        <v>5</v>
      </c>
      <c r="H58" s="51">
        <v>6</v>
      </c>
      <c r="I58" s="51">
        <v>8</v>
      </c>
      <c r="J58" s="51">
        <v>108</v>
      </c>
      <c r="K58" s="52">
        <v>300</v>
      </c>
      <c r="L58" s="51">
        <v>10.9</v>
      </c>
    </row>
    <row r="59" spans="1:12" ht="15" x14ac:dyDescent="0.25">
      <c r="A59" s="15"/>
      <c r="B59" s="16"/>
      <c r="C59" s="11"/>
      <c r="D59" s="6"/>
      <c r="E59" s="50"/>
      <c r="F59" s="51"/>
      <c r="G59" s="51"/>
      <c r="H59" s="51"/>
      <c r="I59" s="51"/>
      <c r="J59" s="51"/>
      <c r="K59" s="52"/>
      <c r="L59" s="51"/>
    </row>
    <row r="60" spans="1:12" ht="15" x14ac:dyDescent="0.25">
      <c r="A60" s="17"/>
      <c r="B60" s="18"/>
      <c r="C60" s="8"/>
      <c r="D60" s="19" t="s">
        <v>39</v>
      </c>
      <c r="E60" s="9"/>
      <c r="F60" s="21">
        <f>SUM(F57:F59)</f>
        <v>205</v>
      </c>
      <c r="G60" s="21">
        <f t="shared" ref="G60" si="13">SUM(G57:G59)</f>
        <v>6</v>
      </c>
      <c r="H60" s="21">
        <f t="shared" ref="H60" si="14">SUM(H57:H59)</f>
        <v>14</v>
      </c>
      <c r="I60" s="21">
        <f t="shared" ref="I60" si="15">SUM(I57:I59)</f>
        <v>24</v>
      </c>
      <c r="J60" s="21">
        <f>SUM(J57:J59)</f>
        <v>244</v>
      </c>
      <c r="K60" s="27"/>
      <c r="L60" s="21">
        <f>SUM(L57:L59)</f>
        <v>16.5</v>
      </c>
    </row>
    <row r="61" spans="1:12" ht="15" x14ac:dyDescent="0.25">
      <c r="A61" s="14">
        <f>A49</f>
        <v>1</v>
      </c>
      <c r="B61" s="14">
        <f>B49</f>
        <v>2</v>
      </c>
      <c r="C61" s="10" t="s">
        <v>26</v>
      </c>
      <c r="D61" s="7" t="s">
        <v>27</v>
      </c>
      <c r="E61" s="66" t="s">
        <v>62</v>
      </c>
      <c r="F61" s="63">
        <v>60</v>
      </c>
      <c r="G61" s="65"/>
      <c r="H61" s="65"/>
      <c r="I61" s="65">
        <v>2</v>
      </c>
      <c r="J61" s="65">
        <v>8</v>
      </c>
      <c r="K61" s="60">
        <v>1044</v>
      </c>
      <c r="L61" s="64">
        <v>10.52</v>
      </c>
    </row>
    <row r="62" spans="1:12" ht="15" x14ac:dyDescent="0.25">
      <c r="A62" s="15"/>
      <c r="B62" s="16"/>
      <c r="C62" s="11"/>
      <c r="D62" s="7" t="s">
        <v>28</v>
      </c>
      <c r="E62" s="66" t="s">
        <v>63</v>
      </c>
      <c r="F62" s="63">
        <v>200</v>
      </c>
      <c r="G62" s="65">
        <v>4</v>
      </c>
      <c r="H62" s="65">
        <v>8</v>
      </c>
      <c r="I62" s="65">
        <v>7</v>
      </c>
      <c r="J62" s="65">
        <v>134</v>
      </c>
      <c r="K62" s="60">
        <v>118</v>
      </c>
      <c r="L62" s="64">
        <v>53.18</v>
      </c>
    </row>
    <row r="63" spans="1:12" ht="15" x14ac:dyDescent="0.25">
      <c r="A63" s="15"/>
      <c r="B63" s="16"/>
      <c r="C63" s="11"/>
      <c r="D63" s="7" t="s">
        <v>29</v>
      </c>
      <c r="E63" s="66" t="s">
        <v>64</v>
      </c>
      <c r="F63" s="63">
        <v>120</v>
      </c>
      <c r="G63" s="65">
        <v>16</v>
      </c>
      <c r="H63" s="65">
        <v>13</v>
      </c>
      <c r="I63" s="65">
        <v>8</v>
      </c>
      <c r="J63" s="65">
        <v>203</v>
      </c>
      <c r="K63" s="60">
        <v>225</v>
      </c>
      <c r="L63" s="64">
        <v>36.75</v>
      </c>
    </row>
    <row r="64" spans="1:12" ht="15" x14ac:dyDescent="0.25">
      <c r="A64" s="15"/>
      <c r="B64" s="16"/>
      <c r="C64" s="11"/>
      <c r="D64" s="7" t="s">
        <v>30</v>
      </c>
      <c r="E64" s="66" t="s">
        <v>65</v>
      </c>
      <c r="F64" s="63">
        <v>180</v>
      </c>
      <c r="G64" s="65">
        <v>5</v>
      </c>
      <c r="H64" s="65">
        <v>7</v>
      </c>
      <c r="I64" s="65">
        <v>37</v>
      </c>
      <c r="J64" s="65">
        <v>231</v>
      </c>
      <c r="K64" s="60">
        <v>205</v>
      </c>
      <c r="L64" s="64">
        <v>7.42</v>
      </c>
    </row>
    <row r="65" spans="1:12" ht="29.25" customHeight="1" x14ac:dyDescent="0.25">
      <c r="A65" s="15"/>
      <c r="B65" s="16"/>
      <c r="C65" s="11"/>
      <c r="D65" s="7" t="s">
        <v>31</v>
      </c>
      <c r="E65" s="66" t="s">
        <v>66</v>
      </c>
      <c r="F65" s="63">
        <v>200</v>
      </c>
      <c r="G65" s="60"/>
      <c r="H65" s="60"/>
      <c r="I65" s="65">
        <v>14</v>
      </c>
      <c r="J65" s="65">
        <v>72</v>
      </c>
      <c r="K65" s="60">
        <v>300</v>
      </c>
      <c r="L65" s="64">
        <v>10.08</v>
      </c>
    </row>
    <row r="66" spans="1:12" ht="15" x14ac:dyDescent="0.25">
      <c r="A66" s="15"/>
      <c r="B66" s="16"/>
      <c r="C66" s="11"/>
      <c r="D66" s="7" t="s">
        <v>32</v>
      </c>
      <c r="E66" s="66" t="s">
        <v>57</v>
      </c>
      <c r="F66" s="51">
        <v>40</v>
      </c>
      <c r="G66" s="51">
        <v>3</v>
      </c>
      <c r="H66" s="51">
        <v>0.64</v>
      </c>
      <c r="I66" s="51">
        <v>19</v>
      </c>
      <c r="J66" s="51">
        <v>95</v>
      </c>
      <c r="K66" s="52">
        <v>299</v>
      </c>
      <c r="L66" s="51">
        <v>2.86</v>
      </c>
    </row>
    <row r="67" spans="1:12" ht="15" x14ac:dyDescent="0.25">
      <c r="A67" s="15"/>
      <c r="B67" s="16"/>
      <c r="C67" s="11"/>
      <c r="D67" s="7" t="s">
        <v>33</v>
      </c>
      <c r="E67" s="66" t="s">
        <v>58</v>
      </c>
      <c r="F67" s="63">
        <v>20</v>
      </c>
      <c r="G67" s="65">
        <v>1</v>
      </c>
      <c r="H67" s="65"/>
      <c r="I67" s="65">
        <v>9</v>
      </c>
      <c r="J67" s="65">
        <v>38</v>
      </c>
      <c r="K67" s="65">
        <v>13003</v>
      </c>
      <c r="L67" s="64">
        <v>1.32</v>
      </c>
    </row>
    <row r="68" spans="1:12" ht="15" x14ac:dyDescent="0.25">
      <c r="A68" s="15"/>
      <c r="B68" s="16"/>
      <c r="C68" s="11"/>
      <c r="D68" s="67"/>
      <c r="E68" s="66"/>
      <c r="F68" s="63"/>
      <c r="G68" s="65"/>
      <c r="H68" s="65"/>
      <c r="I68" s="65"/>
      <c r="J68" s="65"/>
      <c r="K68" s="60"/>
      <c r="L68" s="64"/>
    </row>
    <row r="69" spans="1:12" ht="15" x14ac:dyDescent="0.25">
      <c r="A69" s="15"/>
      <c r="B69" s="16"/>
      <c r="C69" s="11"/>
      <c r="D69" s="6"/>
      <c r="E69" s="50"/>
      <c r="F69" s="51"/>
      <c r="G69" s="51"/>
      <c r="H69" s="51"/>
      <c r="I69" s="51"/>
      <c r="J69" s="51"/>
      <c r="K69" s="52"/>
      <c r="L69" s="51"/>
    </row>
    <row r="70" spans="1:12" ht="15" x14ac:dyDescent="0.25">
      <c r="A70" s="17"/>
      <c r="B70" s="18"/>
      <c r="C70" s="8"/>
      <c r="D70" s="19" t="s">
        <v>39</v>
      </c>
      <c r="E70" s="9"/>
      <c r="F70" s="21">
        <f>SUM(F61:F69)</f>
        <v>820</v>
      </c>
      <c r="G70" s="21">
        <f t="shared" ref="G70" si="16">SUM(G61:G69)</f>
        <v>29</v>
      </c>
      <c r="H70" s="21">
        <f t="shared" ref="H70" si="17">SUM(H61:H69)</f>
        <v>28.64</v>
      </c>
      <c r="I70" s="21">
        <f t="shared" ref="I70" si="18">SUM(I61:I69)</f>
        <v>96</v>
      </c>
      <c r="J70" s="21">
        <f t="shared" ref="J70" si="19">SUM(J61:J69)</f>
        <v>781</v>
      </c>
      <c r="K70" s="27"/>
      <c r="L70" s="21">
        <f>SUM(L61:L69)</f>
        <v>122.13</v>
      </c>
    </row>
    <row r="71" spans="1:12" ht="27.75" customHeight="1" x14ac:dyDescent="0.25">
      <c r="A71" s="14">
        <f>A49</f>
        <v>1</v>
      </c>
      <c r="B71" s="14">
        <f>B49</f>
        <v>2</v>
      </c>
      <c r="C71" s="10" t="s">
        <v>34</v>
      </c>
      <c r="D71" s="68" t="s">
        <v>27</v>
      </c>
      <c r="E71" s="62" t="s">
        <v>67</v>
      </c>
      <c r="F71" s="63">
        <v>100</v>
      </c>
      <c r="G71" s="63">
        <v>11</v>
      </c>
      <c r="H71" s="63">
        <v>14</v>
      </c>
      <c r="I71" s="63">
        <v>5</v>
      </c>
      <c r="J71" s="63">
        <v>191</v>
      </c>
      <c r="K71" s="60">
        <v>1021</v>
      </c>
      <c r="L71" s="64">
        <v>47.34</v>
      </c>
    </row>
    <row r="72" spans="1:12" ht="15" x14ac:dyDescent="0.25">
      <c r="A72" s="15"/>
      <c r="B72" s="16"/>
      <c r="C72" s="11"/>
      <c r="D72" s="12" t="s">
        <v>31</v>
      </c>
      <c r="E72" s="62" t="s">
        <v>68</v>
      </c>
      <c r="F72" s="63">
        <v>200</v>
      </c>
      <c r="G72" s="63"/>
      <c r="H72" s="63"/>
      <c r="I72" s="63">
        <v>15</v>
      </c>
      <c r="J72" s="63">
        <v>57</v>
      </c>
      <c r="K72" s="60">
        <v>300</v>
      </c>
      <c r="L72" s="64">
        <v>7.6</v>
      </c>
    </row>
    <row r="73" spans="1:12" ht="15" x14ac:dyDescent="0.25">
      <c r="A73" s="15"/>
      <c r="B73" s="16"/>
      <c r="C73" s="11"/>
      <c r="D73" s="7" t="s">
        <v>32</v>
      </c>
      <c r="E73" s="66" t="s">
        <v>57</v>
      </c>
      <c r="F73" s="51">
        <v>40</v>
      </c>
      <c r="G73" s="51">
        <v>3</v>
      </c>
      <c r="H73" s="51">
        <v>0.64</v>
      </c>
      <c r="I73" s="51">
        <v>19</v>
      </c>
      <c r="J73" s="51">
        <v>95</v>
      </c>
      <c r="K73" s="52">
        <v>299</v>
      </c>
      <c r="L73" s="51">
        <v>2.86</v>
      </c>
    </row>
    <row r="74" spans="1:12" ht="15" x14ac:dyDescent="0.25">
      <c r="A74" s="15"/>
      <c r="B74" s="16"/>
      <c r="C74" s="11"/>
      <c r="D74" s="6"/>
      <c r="E74" s="50"/>
      <c r="F74" s="51"/>
      <c r="G74" s="51"/>
      <c r="H74" s="51"/>
      <c r="I74" s="51"/>
      <c r="J74" s="51"/>
      <c r="K74" s="52"/>
      <c r="L74" s="51"/>
    </row>
    <row r="75" spans="1:12" ht="15" x14ac:dyDescent="0.25">
      <c r="A75" s="17"/>
      <c r="B75" s="18"/>
      <c r="C75" s="8"/>
      <c r="D75" s="19" t="s">
        <v>39</v>
      </c>
      <c r="E75" s="9"/>
      <c r="F75" s="21">
        <f>SUM(F71:F74)</f>
        <v>340</v>
      </c>
      <c r="G75" s="21">
        <f t="shared" ref="G75" si="20">SUM(G71:G74)</f>
        <v>14</v>
      </c>
      <c r="H75" s="21">
        <f t="shared" ref="H75" si="21">SUM(H71:H74)</f>
        <v>14.64</v>
      </c>
      <c r="I75" s="21">
        <f t="shared" ref="I75" si="22">SUM(I71:I74)</f>
        <v>39</v>
      </c>
      <c r="J75" s="21">
        <f t="shared" ref="J75" si="23">SUM(J71:J74)</f>
        <v>343</v>
      </c>
      <c r="K75" s="27"/>
      <c r="L75" s="21">
        <f>SUM(L71:L74)</f>
        <v>57.800000000000004</v>
      </c>
    </row>
    <row r="76" spans="1:12" ht="29.25" customHeight="1" x14ac:dyDescent="0.25">
      <c r="A76" s="14">
        <f>A49</f>
        <v>1</v>
      </c>
      <c r="B76" s="14">
        <f>B49</f>
        <v>2</v>
      </c>
      <c r="C76" s="10" t="s">
        <v>36</v>
      </c>
      <c r="D76" s="69" t="s">
        <v>27</v>
      </c>
      <c r="E76" s="70" t="s">
        <v>69</v>
      </c>
      <c r="F76" s="63">
        <v>60</v>
      </c>
      <c r="G76" s="63">
        <v>1</v>
      </c>
      <c r="H76" s="63">
        <v>1</v>
      </c>
      <c r="I76" s="63">
        <v>3</v>
      </c>
      <c r="J76" s="63">
        <v>28</v>
      </c>
      <c r="K76" s="71">
        <v>7</v>
      </c>
      <c r="L76" s="64">
        <v>7.85</v>
      </c>
    </row>
    <row r="77" spans="1:12" ht="30" customHeight="1" x14ac:dyDescent="0.25">
      <c r="A77" s="15"/>
      <c r="B77" s="16"/>
      <c r="C77" s="11"/>
      <c r="D77" s="7" t="s">
        <v>21</v>
      </c>
      <c r="E77" s="70" t="s">
        <v>70</v>
      </c>
      <c r="F77" s="63">
        <v>100</v>
      </c>
      <c r="G77" s="63">
        <v>12</v>
      </c>
      <c r="H77" s="63">
        <v>13</v>
      </c>
      <c r="I77" s="63">
        <v>9</v>
      </c>
      <c r="J77" s="63">
        <v>204</v>
      </c>
      <c r="K77" s="65">
        <v>237</v>
      </c>
      <c r="L77" s="64">
        <v>56.56</v>
      </c>
    </row>
    <row r="78" spans="1:12" ht="15" x14ac:dyDescent="0.25">
      <c r="A78" s="15"/>
      <c r="B78" s="16"/>
      <c r="C78" s="11"/>
      <c r="D78" s="7" t="s">
        <v>30</v>
      </c>
      <c r="E78" s="70" t="s">
        <v>71</v>
      </c>
      <c r="F78" s="63">
        <v>160</v>
      </c>
      <c r="G78" s="63">
        <v>4</v>
      </c>
      <c r="H78" s="63">
        <v>6</v>
      </c>
      <c r="I78" s="63">
        <v>24</v>
      </c>
      <c r="J78" s="63">
        <v>178</v>
      </c>
      <c r="K78" s="71">
        <v>267</v>
      </c>
      <c r="L78" s="64">
        <v>9.8699999999999992</v>
      </c>
    </row>
    <row r="79" spans="1:12" ht="25.5" x14ac:dyDescent="0.25">
      <c r="A79" s="15"/>
      <c r="B79" s="16"/>
      <c r="C79" s="11"/>
      <c r="D79" s="7" t="s">
        <v>31</v>
      </c>
      <c r="E79" s="70" t="s">
        <v>59</v>
      </c>
      <c r="F79" s="63">
        <v>200</v>
      </c>
      <c r="G79" s="63">
        <v>4</v>
      </c>
      <c r="H79" s="63">
        <v>3</v>
      </c>
      <c r="I79" s="63">
        <v>21</v>
      </c>
      <c r="J79" s="63">
        <v>130</v>
      </c>
      <c r="K79" s="65">
        <v>300</v>
      </c>
      <c r="L79" s="64">
        <v>9.61</v>
      </c>
    </row>
    <row r="80" spans="1:12" ht="15" x14ac:dyDescent="0.25">
      <c r="A80" s="15"/>
      <c r="B80" s="16"/>
      <c r="C80" s="11"/>
      <c r="D80" s="7" t="s">
        <v>23</v>
      </c>
      <c r="E80" s="70" t="s">
        <v>57</v>
      </c>
      <c r="F80" s="63">
        <v>50</v>
      </c>
      <c r="G80" s="63">
        <v>4</v>
      </c>
      <c r="H80" s="63"/>
      <c r="I80" s="63">
        <v>24</v>
      </c>
      <c r="J80" s="63">
        <v>119</v>
      </c>
      <c r="K80" s="65">
        <v>299</v>
      </c>
      <c r="L80" s="64">
        <v>3.58</v>
      </c>
    </row>
    <row r="81" spans="1:12" ht="15" x14ac:dyDescent="0.25">
      <c r="A81" s="15"/>
      <c r="B81" s="16"/>
      <c r="C81" s="11"/>
      <c r="D81" s="7" t="s">
        <v>23</v>
      </c>
      <c r="E81" s="70" t="s">
        <v>58</v>
      </c>
      <c r="F81" s="63">
        <v>30</v>
      </c>
      <c r="G81" s="63">
        <v>2</v>
      </c>
      <c r="H81" s="63"/>
      <c r="I81" s="63">
        <v>13</v>
      </c>
      <c r="J81" s="63">
        <v>57</v>
      </c>
      <c r="K81" s="65">
        <v>13003</v>
      </c>
      <c r="L81" s="64">
        <v>1.32</v>
      </c>
    </row>
    <row r="82" spans="1:12" ht="15" x14ac:dyDescent="0.25">
      <c r="A82" s="17"/>
      <c r="B82" s="18"/>
      <c r="C82" s="8"/>
      <c r="D82" s="19" t="s">
        <v>39</v>
      </c>
      <c r="E82" s="9"/>
      <c r="F82" s="21">
        <f>SUM(F76:F81)</f>
        <v>600</v>
      </c>
      <c r="G82" s="21">
        <f t="shared" ref="G82" si="24">SUM(G76:G81)</f>
        <v>27</v>
      </c>
      <c r="H82" s="21">
        <f t="shared" ref="H82" si="25">SUM(H76:H81)</f>
        <v>23</v>
      </c>
      <c r="I82" s="21">
        <f t="shared" ref="I82" si="26">SUM(I76:I81)</f>
        <v>94</v>
      </c>
      <c r="J82" s="21">
        <f t="shared" ref="J82" si="27">SUM(J76:J81)</f>
        <v>716</v>
      </c>
      <c r="K82" s="27"/>
      <c r="L82" s="21">
        <f>SUM(L76:L81)</f>
        <v>88.789999999999992</v>
      </c>
    </row>
    <row r="83" spans="1:12" ht="15" x14ac:dyDescent="0.25">
      <c r="A83" s="14">
        <f>A49</f>
        <v>1</v>
      </c>
      <c r="B83" s="14">
        <f>B49</f>
        <v>2</v>
      </c>
      <c r="C83" s="10" t="s">
        <v>37</v>
      </c>
      <c r="D83" s="12" t="s">
        <v>38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35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31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12" t="s">
        <v>24</v>
      </c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5"/>
      <c r="B88" s="16"/>
      <c r="C88" s="11"/>
      <c r="D88" s="6"/>
      <c r="E88" s="50"/>
      <c r="F88" s="51"/>
      <c r="G88" s="51"/>
      <c r="H88" s="51"/>
      <c r="I88" s="51"/>
      <c r="J88" s="51"/>
      <c r="K88" s="52"/>
      <c r="L88" s="51"/>
    </row>
    <row r="89" spans="1:12" ht="15" x14ac:dyDescent="0.25">
      <c r="A89" s="17"/>
      <c r="B89" s="18"/>
      <c r="C89" s="8"/>
      <c r="D89" s="20" t="s">
        <v>39</v>
      </c>
      <c r="E89" s="9"/>
      <c r="F89" s="21">
        <f>SUM(F83:F88)</f>
        <v>0</v>
      </c>
      <c r="G89" s="21">
        <f t="shared" ref="G89" si="28">SUM(G83:G88)</f>
        <v>0</v>
      </c>
      <c r="H89" s="21">
        <f t="shared" ref="H89" si="29">SUM(H83:H88)</f>
        <v>0</v>
      </c>
      <c r="I89" s="21">
        <f t="shared" ref="I89" si="30">SUM(I83:I88)</f>
        <v>0</v>
      </c>
      <c r="J89" s="21">
        <f t="shared" ref="J89" si="31">SUM(J83:J88)</f>
        <v>0</v>
      </c>
      <c r="K89" s="27"/>
      <c r="L89" s="21">
        <f ca="1">SUM(L83:L91)</f>
        <v>0</v>
      </c>
    </row>
    <row r="90" spans="1:12" ht="15.75" customHeight="1" thickBot="1" x14ac:dyDescent="0.25">
      <c r="A90" s="36">
        <f>A49</f>
        <v>1</v>
      </c>
      <c r="B90" s="36">
        <f>B49</f>
        <v>2</v>
      </c>
      <c r="C90" s="80" t="s">
        <v>4</v>
      </c>
      <c r="D90" s="81"/>
      <c r="E90" s="33"/>
      <c r="F90" s="34">
        <f>F56+F60+F70+F75+F82+F89</f>
        <v>2495</v>
      </c>
      <c r="G90" s="34">
        <f t="shared" ref="G90" si="32">G56+G60+G70+G75+G82+G89</f>
        <v>91</v>
      </c>
      <c r="H90" s="34">
        <f t="shared" ref="H90" si="33">H56+H60+H70+H75+H82+H89</f>
        <v>92.28</v>
      </c>
      <c r="I90" s="34">
        <f t="shared" ref="I90" si="34">I56+I60+I70+I75+I82+I89</f>
        <v>323</v>
      </c>
      <c r="J90" s="34">
        <f t="shared" ref="J90" si="35">J56+J60+J70+J75+J82+J89</f>
        <v>2538</v>
      </c>
      <c r="K90" s="35"/>
      <c r="L90" s="34">
        <v>334.95</v>
      </c>
    </row>
    <row r="91" spans="1:12" ht="15" x14ac:dyDescent="0.25">
      <c r="A91" s="22">
        <v>1</v>
      </c>
      <c r="B91" s="23">
        <v>3</v>
      </c>
      <c r="C91" s="24" t="s">
        <v>20</v>
      </c>
      <c r="D91" s="72" t="s">
        <v>21</v>
      </c>
      <c r="E91" s="70" t="s">
        <v>72</v>
      </c>
      <c r="F91" s="59">
        <v>200</v>
      </c>
      <c r="G91" s="59">
        <v>6</v>
      </c>
      <c r="H91" s="59">
        <v>8</v>
      </c>
      <c r="I91" s="59">
        <v>23</v>
      </c>
      <c r="J91" s="59">
        <v>188</v>
      </c>
      <c r="K91" s="65">
        <v>204</v>
      </c>
      <c r="L91" s="59">
        <v>10.76</v>
      </c>
    </row>
    <row r="92" spans="1:12" ht="15" x14ac:dyDescent="0.25">
      <c r="A92" s="25"/>
      <c r="B92" s="16"/>
      <c r="C92" s="11"/>
      <c r="D92" s="12" t="s">
        <v>24</v>
      </c>
      <c r="E92" s="62" t="s">
        <v>54</v>
      </c>
      <c r="F92" s="63">
        <v>100</v>
      </c>
      <c r="G92" s="63">
        <v>2</v>
      </c>
      <c r="H92" s="63">
        <v>1</v>
      </c>
      <c r="I92" s="63">
        <v>21</v>
      </c>
      <c r="J92" s="63">
        <v>96</v>
      </c>
      <c r="K92" s="60">
        <v>507</v>
      </c>
      <c r="L92" s="64">
        <v>24.05</v>
      </c>
    </row>
    <row r="93" spans="1:12" ht="15" x14ac:dyDescent="0.25">
      <c r="A93" s="25"/>
      <c r="B93" s="16"/>
      <c r="C93" s="11"/>
      <c r="D93" s="73" t="s">
        <v>22</v>
      </c>
      <c r="E93" s="70" t="s">
        <v>73</v>
      </c>
      <c r="F93" s="63">
        <v>200</v>
      </c>
      <c r="G93" s="63"/>
      <c r="H93" s="63"/>
      <c r="I93" s="63">
        <v>28</v>
      </c>
      <c r="J93" s="63">
        <v>111</v>
      </c>
      <c r="K93" s="65">
        <v>309</v>
      </c>
      <c r="L93" s="63">
        <v>6.81</v>
      </c>
    </row>
    <row r="94" spans="1:12" ht="15" x14ac:dyDescent="0.25">
      <c r="A94" s="25"/>
      <c r="B94" s="16"/>
      <c r="C94" s="11"/>
      <c r="D94" s="73" t="s">
        <v>32</v>
      </c>
      <c r="E94" s="62" t="s">
        <v>57</v>
      </c>
      <c r="F94" s="63">
        <v>40</v>
      </c>
      <c r="G94" s="63">
        <v>3</v>
      </c>
      <c r="H94" s="63"/>
      <c r="I94" s="63">
        <v>19</v>
      </c>
      <c r="J94" s="63">
        <v>95</v>
      </c>
      <c r="K94" s="65">
        <v>299</v>
      </c>
      <c r="L94" s="64">
        <v>2.86</v>
      </c>
    </row>
    <row r="95" spans="1:12" ht="15" x14ac:dyDescent="0.25">
      <c r="A95" s="25"/>
      <c r="B95" s="16"/>
      <c r="C95" s="11"/>
      <c r="D95" s="73" t="s">
        <v>33</v>
      </c>
      <c r="E95" s="70" t="s">
        <v>58</v>
      </c>
      <c r="F95" s="63">
        <v>20</v>
      </c>
      <c r="G95" s="65">
        <v>1</v>
      </c>
      <c r="H95" s="65"/>
      <c r="I95" s="65">
        <v>9</v>
      </c>
      <c r="J95" s="65">
        <v>38</v>
      </c>
      <c r="K95" s="65">
        <v>13003</v>
      </c>
      <c r="L95" s="64">
        <v>1.32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5"/>
      <c r="B97" s="16"/>
      <c r="C97" s="11"/>
      <c r="D97" s="6"/>
      <c r="E97" s="50"/>
      <c r="F97" s="51"/>
      <c r="G97" s="51"/>
      <c r="H97" s="51"/>
      <c r="I97" s="51"/>
      <c r="J97" s="51"/>
      <c r="K97" s="52"/>
      <c r="L97" s="51"/>
    </row>
    <row r="98" spans="1:12" ht="15" x14ac:dyDescent="0.25">
      <c r="A98" s="26"/>
      <c r="B98" s="18"/>
      <c r="C98" s="8"/>
      <c r="D98" s="19" t="s">
        <v>39</v>
      </c>
      <c r="E98" s="9"/>
      <c r="F98" s="21">
        <f>SUM(F91:F97)</f>
        <v>560</v>
      </c>
      <c r="G98" s="21">
        <f t="shared" ref="G98" si="36">SUM(G91:G97)</f>
        <v>12</v>
      </c>
      <c r="H98" s="21">
        <f t="shared" ref="H98" si="37">SUM(H91:H97)</f>
        <v>9</v>
      </c>
      <c r="I98" s="21">
        <f t="shared" ref="I98" si="38">SUM(I91:I97)</f>
        <v>100</v>
      </c>
      <c r="J98" s="21">
        <f t="shared" ref="J98" si="39">SUM(J91:J97)</f>
        <v>528</v>
      </c>
      <c r="K98" s="27"/>
      <c r="L98" s="21">
        <f>SUM(L91:L97)</f>
        <v>45.800000000000004</v>
      </c>
    </row>
    <row r="99" spans="1:12" ht="15" x14ac:dyDescent="0.25">
      <c r="A99" s="28">
        <f>A91</f>
        <v>1</v>
      </c>
      <c r="B99" s="14">
        <f>B91</f>
        <v>3</v>
      </c>
      <c r="C99" s="10" t="s">
        <v>25</v>
      </c>
      <c r="D99" s="12" t="s">
        <v>38</v>
      </c>
      <c r="E99" s="62" t="s">
        <v>148</v>
      </c>
      <c r="F99" s="63">
        <v>200</v>
      </c>
      <c r="G99" s="63">
        <v>6</v>
      </c>
      <c r="H99" s="63">
        <v>6</v>
      </c>
      <c r="I99" s="63">
        <v>8</v>
      </c>
      <c r="J99" s="63">
        <v>112</v>
      </c>
      <c r="K99" s="65">
        <v>300</v>
      </c>
      <c r="L99" s="64">
        <v>11.68</v>
      </c>
    </row>
    <row r="100" spans="1:12" ht="15" x14ac:dyDescent="0.25">
      <c r="A100" s="25"/>
      <c r="B100" s="16"/>
      <c r="C100" s="11"/>
      <c r="D100" s="7"/>
      <c r="E100" s="62"/>
      <c r="F100" s="63"/>
      <c r="G100" s="63"/>
      <c r="H100" s="63"/>
      <c r="I100" s="63"/>
      <c r="J100" s="63"/>
      <c r="K100" s="65"/>
      <c r="L100" s="64"/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/>
    </row>
    <row r="102" spans="1:12" ht="15" x14ac:dyDescent="0.25">
      <c r="A102" s="26"/>
      <c r="B102" s="18"/>
      <c r="C102" s="8"/>
      <c r="D102" s="19" t="s">
        <v>39</v>
      </c>
      <c r="E102" s="9"/>
      <c r="F102" s="21">
        <f>SUM(F99:F101)</f>
        <v>200</v>
      </c>
      <c r="G102" s="21">
        <f t="shared" ref="G102" si="40">SUM(G99:G101)</f>
        <v>6</v>
      </c>
      <c r="H102" s="21">
        <f t="shared" ref="H102" si="41">SUM(H99:H101)</f>
        <v>6</v>
      </c>
      <c r="I102" s="21">
        <f t="shared" ref="I102" si="42">SUM(I99:I101)</f>
        <v>8</v>
      </c>
      <c r="J102" s="21">
        <f t="shared" ref="J102" si="43">SUM(J99:J101)</f>
        <v>112</v>
      </c>
      <c r="K102" s="27"/>
      <c r="L102" s="21">
        <f>SUM(L99:L101)</f>
        <v>11.68</v>
      </c>
    </row>
    <row r="103" spans="1:12" ht="15" x14ac:dyDescent="0.25">
      <c r="A103" s="28">
        <f>A91</f>
        <v>1</v>
      </c>
      <c r="B103" s="14">
        <f>B91</f>
        <v>3</v>
      </c>
      <c r="C103" s="10" t="s">
        <v>26</v>
      </c>
      <c r="D103" s="73" t="s">
        <v>27</v>
      </c>
      <c r="E103" s="70" t="s">
        <v>74</v>
      </c>
      <c r="F103" s="63">
        <v>100</v>
      </c>
      <c r="G103" s="63">
        <v>1</v>
      </c>
      <c r="H103" s="63">
        <v>9</v>
      </c>
      <c r="I103" s="63">
        <v>8</v>
      </c>
      <c r="J103" s="63">
        <v>122</v>
      </c>
      <c r="K103" s="71">
        <v>1034</v>
      </c>
      <c r="L103" s="63">
        <v>3.71</v>
      </c>
    </row>
    <row r="104" spans="1:12" ht="26.25" customHeight="1" x14ac:dyDescent="0.25">
      <c r="A104" s="25"/>
      <c r="B104" s="16"/>
      <c r="C104" s="11"/>
      <c r="D104" s="73" t="s">
        <v>28</v>
      </c>
      <c r="E104" s="70" t="s">
        <v>78</v>
      </c>
      <c r="F104" s="63">
        <v>220</v>
      </c>
      <c r="G104" s="63">
        <v>7</v>
      </c>
      <c r="H104" s="63">
        <v>7</v>
      </c>
      <c r="I104" s="63">
        <v>27</v>
      </c>
      <c r="J104" s="63">
        <v>211</v>
      </c>
      <c r="K104" s="71">
        <v>134</v>
      </c>
      <c r="L104" s="63">
        <v>8.64</v>
      </c>
    </row>
    <row r="105" spans="1:12" ht="15" x14ac:dyDescent="0.25">
      <c r="A105" s="25"/>
      <c r="B105" s="16"/>
      <c r="C105" s="11"/>
      <c r="D105" s="73" t="s">
        <v>29</v>
      </c>
      <c r="E105" s="70" t="s">
        <v>79</v>
      </c>
      <c r="F105" s="63">
        <v>90</v>
      </c>
      <c r="G105" s="63">
        <v>17</v>
      </c>
      <c r="H105" s="63">
        <v>14</v>
      </c>
      <c r="I105" s="63">
        <v>14</v>
      </c>
      <c r="J105" s="63">
        <v>221</v>
      </c>
      <c r="K105" s="71">
        <v>271</v>
      </c>
      <c r="L105" s="63">
        <v>40.6</v>
      </c>
    </row>
    <row r="106" spans="1:12" ht="15" x14ac:dyDescent="0.25">
      <c r="A106" s="25"/>
      <c r="B106" s="16"/>
      <c r="C106" s="11"/>
      <c r="D106" s="73" t="s">
        <v>30</v>
      </c>
      <c r="E106" s="70" t="s">
        <v>80</v>
      </c>
      <c r="F106" s="63">
        <v>200</v>
      </c>
      <c r="G106" s="63">
        <v>26</v>
      </c>
      <c r="H106" s="63">
        <v>69</v>
      </c>
      <c r="I106" s="63">
        <v>112</v>
      </c>
      <c r="J106" s="63">
        <v>128</v>
      </c>
      <c r="K106" s="71">
        <v>259</v>
      </c>
      <c r="L106" s="63">
        <v>19.71</v>
      </c>
    </row>
    <row r="107" spans="1:12" ht="15" x14ac:dyDescent="0.25">
      <c r="A107" s="25"/>
      <c r="B107" s="16"/>
      <c r="C107" s="11"/>
      <c r="D107" s="73" t="s">
        <v>31</v>
      </c>
      <c r="E107" s="70" t="s">
        <v>76</v>
      </c>
      <c r="F107" s="63">
        <v>200</v>
      </c>
      <c r="G107" s="63"/>
      <c r="H107" s="63"/>
      <c r="I107" s="63">
        <v>15</v>
      </c>
      <c r="J107" s="63">
        <v>57</v>
      </c>
      <c r="K107" s="65">
        <v>300</v>
      </c>
      <c r="L107" s="63">
        <v>1.55</v>
      </c>
    </row>
    <row r="108" spans="1:12" ht="15" x14ac:dyDescent="0.25">
      <c r="A108" s="25"/>
      <c r="B108" s="16"/>
      <c r="C108" s="11"/>
      <c r="D108" s="73" t="s">
        <v>32</v>
      </c>
      <c r="E108" s="62" t="s">
        <v>57</v>
      </c>
      <c r="F108" s="63">
        <v>50</v>
      </c>
      <c r="G108" s="63">
        <v>4</v>
      </c>
      <c r="H108" s="63"/>
      <c r="I108" s="63">
        <v>24</v>
      </c>
      <c r="J108" s="63">
        <v>119</v>
      </c>
      <c r="K108" s="65">
        <v>299</v>
      </c>
      <c r="L108" s="64">
        <v>2.15</v>
      </c>
    </row>
    <row r="109" spans="1:12" ht="15" x14ac:dyDescent="0.25">
      <c r="A109" s="25"/>
      <c r="B109" s="16"/>
      <c r="C109" s="11"/>
      <c r="D109" s="73" t="s">
        <v>33</v>
      </c>
      <c r="E109" s="70" t="s">
        <v>58</v>
      </c>
      <c r="F109" s="63">
        <v>20</v>
      </c>
      <c r="G109" s="65">
        <v>1</v>
      </c>
      <c r="H109" s="65"/>
      <c r="I109" s="65">
        <v>9</v>
      </c>
      <c r="J109" s="65">
        <v>38</v>
      </c>
      <c r="K109" s="65">
        <v>13003</v>
      </c>
      <c r="L109" s="64">
        <v>1.32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SUM(F103:F110)</f>
        <v>880</v>
      </c>
      <c r="G111" s="21">
        <f>SUM(G103:G110)</f>
        <v>56</v>
      </c>
      <c r="H111" s="21">
        <f>SUM(H103:H110)</f>
        <v>99</v>
      </c>
      <c r="I111" s="21">
        <f>SUM(I103:I110)</f>
        <v>209</v>
      </c>
      <c r="J111" s="21">
        <f>SUM(J103:J110)</f>
        <v>896</v>
      </c>
      <c r="K111" s="27"/>
      <c r="L111" s="21">
        <f>SUM(L103:L110)</f>
        <v>77.679999999999993</v>
      </c>
    </row>
    <row r="112" spans="1:12" ht="15" x14ac:dyDescent="0.25">
      <c r="A112" s="28">
        <f>A91</f>
        <v>1</v>
      </c>
      <c r="B112" s="14">
        <f>B91</f>
        <v>3</v>
      </c>
      <c r="C112" s="10" t="s">
        <v>34</v>
      </c>
      <c r="D112" s="7" t="s">
        <v>101</v>
      </c>
      <c r="E112" s="62" t="s">
        <v>81</v>
      </c>
      <c r="F112" s="63">
        <v>150</v>
      </c>
      <c r="G112" s="63">
        <v>15</v>
      </c>
      <c r="H112" s="63">
        <v>14</v>
      </c>
      <c r="I112" s="63">
        <v>25</v>
      </c>
      <c r="J112" s="63">
        <v>297</v>
      </c>
      <c r="K112" s="74">
        <v>470</v>
      </c>
      <c r="L112" s="63">
        <v>22.52</v>
      </c>
    </row>
    <row r="113" spans="1:12" ht="15" x14ac:dyDescent="0.25">
      <c r="A113" s="25"/>
      <c r="B113" s="16"/>
      <c r="C113" s="11"/>
      <c r="D113" s="7" t="s">
        <v>31</v>
      </c>
      <c r="E113" s="62" t="s">
        <v>146</v>
      </c>
      <c r="F113" s="63">
        <v>200</v>
      </c>
      <c r="G113" s="63">
        <v>1</v>
      </c>
      <c r="H113" s="63"/>
      <c r="I113" s="63">
        <v>18</v>
      </c>
      <c r="J113" s="63">
        <v>76</v>
      </c>
      <c r="K113" s="65">
        <v>311</v>
      </c>
      <c r="L113" s="64">
        <v>18</v>
      </c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350</v>
      </c>
      <c r="G116" s="21">
        <f t="shared" ref="G116" si="44">SUM(G112:G115)</f>
        <v>16</v>
      </c>
      <c r="H116" s="21">
        <f t="shared" ref="H116" si="45">SUM(H112:H115)</f>
        <v>14</v>
      </c>
      <c r="I116" s="21">
        <f t="shared" ref="I116" si="46">SUM(I112:I115)</f>
        <v>43</v>
      </c>
      <c r="J116" s="21">
        <f t="shared" ref="J116" si="47">SUM(J112:J115)</f>
        <v>373</v>
      </c>
      <c r="K116" s="27"/>
      <c r="L116" s="21">
        <f>SUM(L112:L115)</f>
        <v>40.519999999999996</v>
      </c>
    </row>
    <row r="117" spans="1:12" ht="15" x14ac:dyDescent="0.25">
      <c r="A117" s="28">
        <f>A91</f>
        <v>1</v>
      </c>
      <c r="B117" s="14">
        <f>B91</f>
        <v>3</v>
      </c>
      <c r="C117" s="10" t="s">
        <v>36</v>
      </c>
      <c r="D117" s="69" t="s">
        <v>27</v>
      </c>
      <c r="E117" s="62" t="s">
        <v>82</v>
      </c>
      <c r="F117" s="63">
        <v>60</v>
      </c>
      <c r="G117" s="63">
        <v>1</v>
      </c>
      <c r="H117" s="63">
        <v>9</v>
      </c>
      <c r="I117" s="63">
        <v>6</v>
      </c>
      <c r="J117" s="63">
        <v>110</v>
      </c>
      <c r="K117" s="65">
        <v>1006</v>
      </c>
      <c r="L117" s="63">
        <v>8.44</v>
      </c>
    </row>
    <row r="118" spans="1:12" ht="15" x14ac:dyDescent="0.25">
      <c r="A118" s="25"/>
      <c r="B118" s="16"/>
      <c r="C118" s="11"/>
      <c r="D118" s="7" t="s">
        <v>21</v>
      </c>
      <c r="E118" s="70" t="s">
        <v>83</v>
      </c>
      <c r="F118" s="63">
        <v>100</v>
      </c>
      <c r="G118" s="63">
        <v>17</v>
      </c>
      <c r="H118" s="63">
        <v>9</v>
      </c>
      <c r="I118" s="63">
        <v>5</v>
      </c>
      <c r="J118" s="63">
        <v>169</v>
      </c>
      <c r="K118" s="71">
        <v>243</v>
      </c>
      <c r="L118" s="63">
        <v>50.23</v>
      </c>
    </row>
    <row r="119" spans="1:12" ht="15" x14ac:dyDescent="0.25">
      <c r="A119" s="25"/>
      <c r="B119" s="16"/>
      <c r="C119" s="11"/>
      <c r="D119" s="73" t="s">
        <v>30</v>
      </c>
      <c r="E119" s="70" t="s">
        <v>84</v>
      </c>
      <c r="F119" s="63">
        <v>200</v>
      </c>
      <c r="G119" s="63">
        <v>4</v>
      </c>
      <c r="H119" s="63">
        <v>9</v>
      </c>
      <c r="I119" s="63">
        <v>21</v>
      </c>
      <c r="J119" s="63">
        <v>212</v>
      </c>
      <c r="K119" s="65">
        <v>261</v>
      </c>
      <c r="L119" s="63">
        <v>6.4</v>
      </c>
    </row>
    <row r="120" spans="1:12" ht="15" x14ac:dyDescent="0.25">
      <c r="A120" s="25"/>
      <c r="B120" s="16"/>
      <c r="C120" s="11"/>
      <c r="D120" s="7" t="s">
        <v>31</v>
      </c>
      <c r="E120" s="70" t="s">
        <v>77</v>
      </c>
      <c r="F120" s="63">
        <v>180</v>
      </c>
      <c r="G120" s="63">
        <v>5</v>
      </c>
      <c r="H120" s="63">
        <v>6</v>
      </c>
      <c r="I120" s="63">
        <v>8</v>
      </c>
      <c r="J120" s="63">
        <v>108</v>
      </c>
      <c r="K120" s="65">
        <v>300</v>
      </c>
      <c r="L120" s="63">
        <v>10.9</v>
      </c>
    </row>
    <row r="121" spans="1:12" ht="15" x14ac:dyDescent="0.25">
      <c r="A121" s="25"/>
      <c r="B121" s="16"/>
      <c r="C121" s="11"/>
      <c r="D121" s="7" t="s">
        <v>24</v>
      </c>
      <c r="E121" s="70" t="s">
        <v>85</v>
      </c>
      <c r="F121" s="63">
        <v>100</v>
      </c>
      <c r="G121" s="63">
        <v>1</v>
      </c>
      <c r="H121" s="63"/>
      <c r="I121" s="63">
        <v>8</v>
      </c>
      <c r="J121" s="63">
        <v>43</v>
      </c>
      <c r="K121" s="65">
        <v>11001</v>
      </c>
      <c r="L121" s="64">
        <v>24.06</v>
      </c>
    </row>
    <row r="122" spans="1:12" ht="15" x14ac:dyDescent="0.25">
      <c r="A122" s="25"/>
      <c r="B122" s="16"/>
      <c r="C122" s="11"/>
      <c r="D122" s="73" t="s">
        <v>32</v>
      </c>
      <c r="E122" s="62" t="s">
        <v>57</v>
      </c>
      <c r="F122" s="63">
        <v>40</v>
      </c>
      <c r="G122" s="63">
        <v>3</v>
      </c>
      <c r="H122" s="63"/>
      <c r="I122" s="63">
        <v>19</v>
      </c>
      <c r="J122" s="63">
        <v>95</v>
      </c>
      <c r="K122" s="65">
        <v>299</v>
      </c>
      <c r="L122" s="64">
        <v>2.86</v>
      </c>
    </row>
    <row r="123" spans="1:12" ht="15" x14ac:dyDescent="0.25">
      <c r="A123" s="25"/>
      <c r="B123" s="16"/>
      <c r="C123" s="11"/>
      <c r="D123" s="73" t="s">
        <v>33</v>
      </c>
      <c r="E123" s="70" t="s">
        <v>58</v>
      </c>
      <c r="F123" s="63">
        <v>40</v>
      </c>
      <c r="G123" s="63">
        <v>2</v>
      </c>
      <c r="H123" s="63"/>
      <c r="I123" s="63">
        <v>18</v>
      </c>
      <c r="J123" s="63">
        <v>76</v>
      </c>
      <c r="K123" s="65">
        <v>13003</v>
      </c>
      <c r="L123" s="64">
        <v>2.63</v>
      </c>
    </row>
    <row r="124" spans="1:12" ht="15" x14ac:dyDescent="0.25">
      <c r="A124" s="26"/>
      <c r="B124" s="18"/>
      <c r="C124" s="8"/>
      <c r="D124" s="19" t="s">
        <v>39</v>
      </c>
      <c r="E124" s="9"/>
      <c r="F124" s="21">
        <f>SUM(F117:F123)</f>
        <v>720</v>
      </c>
      <c r="G124" s="21">
        <f t="shared" ref="G124" si="48">SUM(G117:G123)</f>
        <v>33</v>
      </c>
      <c r="H124" s="21">
        <f t="shared" ref="H124" si="49">SUM(H117:H123)</f>
        <v>33</v>
      </c>
      <c r="I124" s="21">
        <f t="shared" ref="I124" si="50">SUM(I117:I123)</f>
        <v>85</v>
      </c>
      <c r="J124" s="21">
        <f t="shared" ref="J124" si="51">SUM(J117:J123)</f>
        <v>813</v>
      </c>
      <c r="K124" s="27"/>
      <c r="L124" s="21">
        <f>SUM(L117:L123)</f>
        <v>105.52</v>
      </c>
    </row>
    <row r="125" spans="1:12" ht="15" x14ac:dyDescent="0.25">
      <c r="A125" s="28">
        <f>A91</f>
        <v>1</v>
      </c>
      <c r="B125" s="14">
        <f>B91</f>
        <v>3</v>
      </c>
      <c r="C125" s="10" t="s">
        <v>37</v>
      </c>
      <c r="D125" s="12" t="s">
        <v>38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35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31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12" t="s">
        <v>24</v>
      </c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5"/>
      <c r="B130" s="16"/>
      <c r="C130" s="11"/>
      <c r="D130" s="6"/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6"/>
      <c r="B131" s="18"/>
      <c r="C131" s="8"/>
      <c r="D131" s="20" t="s">
        <v>39</v>
      </c>
      <c r="E131" s="9"/>
      <c r="F131" s="21">
        <f>SUM(F125:F130)</f>
        <v>0</v>
      </c>
      <c r="G131" s="21">
        <f t="shared" ref="G131" si="52">SUM(G125:G130)</f>
        <v>0</v>
      </c>
      <c r="H131" s="21">
        <f t="shared" ref="H131" si="53">SUM(H125:H130)</f>
        <v>0</v>
      </c>
      <c r="I131" s="21">
        <f t="shared" ref="I131" si="54">SUM(I125:I130)</f>
        <v>0</v>
      </c>
      <c r="J131" s="21">
        <f t="shared" ref="J131" si="55">SUM(J125:J130)</f>
        <v>0</v>
      </c>
      <c r="K131" s="27"/>
      <c r="L131" s="21">
        <f t="shared" ref="L131" ca="1" si="56">SUM(L125:L133)</f>
        <v>0</v>
      </c>
    </row>
    <row r="132" spans="1:12" ht="15.75" customHeight="1" thickBot="1" x14ac:dyDescent="0.25">
      <c r="A132" s="31">
        <f>A91</f>
        <v>1</v>
      </c>
      <c r="B132" s="32">
        <f>B91</f>
        <v>3</v>
      </c>
      <c r="C132" s="80" t="s">
        <v>4</v>
      </c>
      <c r="D132" s="81"/>
      <c r="E132" s="33"/>
      <c r="F132" s="34">
        <f>F98+F102+F111+F116+F124+F131</f>
        <v>2710</v>
      </c>
      <c r="G132" s="34">
        <f>G98+G102+G111+G116+G124+G131</f>
        <v>123</v>
      </c>
      <c r="H132" s="34">
        <f>H98+H102+H111+H116+H124+H131</f>
        <v>161</v>
      </c>
      <c r="I132" s="34">
        <f>I98+I102+I111+I116+I124+I131</f>
        <v>445</v>
      </c>
      <c r="J132" s="34">
        <f>J98+J102+J111+J116+J124+J131</f>
        <v>2722</v>
      </c>
      <c r="K132" s="35"/>
      <c r="L132" s="34">
        <v>281.2</v>
      </c>
    </row>
    <row r="133" spans="1:12" ht="15" customHeight="1" x14ac:dyDescent="0.25">
      <c r="A133" s="22">
        <v>1</v>
      </c>
      <c r="B133" s="23">
        <v>4</v>
      </c>
      <c r="C133" s="24" t="s">
        <v>20</v>
      </c>
      <c r="D133" s="5" t="s">
        <v>21</v>
      </c>
      <c r="E133" s="70" t="s">
        <v>89</v>
      </c>
      <c r="F133" s="59">
        <v>200</v>
      </c>
      <c r="G133" s="59">
        <v>8</v>
      </c>
      <c r="H133" s="59">
        <v>11</v>
      </c>
      <c r="I133" s="59">
        <v>41</v>
      </c>
      <c r="J133" s="59">
        <v>294</v>
      </c>
      <c r="K133" s="65">
        <v>203</v>
      </c>
      <c r="L133" s="59">
        <v>11.76</v>
      </c>
    </row>
    <row r="134" spans="1:12" ht="15" x14ac:dyDescent="0.25">
      <c r="A134" s="25"/>
      <c r="B134" s="16"/>
      <c r="C134" s="11"/>
      <c r="D134" s="12" t="s">
        <v>24</v>
      </c>
      <c r="E134" s="62" t="s">
        <v>90</v>
      </c>
      <c r="F134" s="63">
        <v>100</v>
      </c>
      <c r="G134" s="63"/>
      <c r="H134" s="63"/>
      <c r="I134" s="63">
        <v>10</v>
      </c>
      <c r="J134" s="63">
        <v>47</v>
      </c>
      <c r="K134" s="60">
        <v>504</v>
      </c>
      <c r="L134" s="64">
        <v>21.66</v>
      </c>
    </row>
    <row r="135" spans="1:12" ht="15" customHeight="1" x14ac:dyDescent="0.25">
      <c r="A135" s="25"/>
      <c r="B135" s="16"/>
      <c r="C135" s="11"/>
      <c r="D135" s="7" t="s">
        <v>22</v>
      </c>
      <c r="E135" s="70" t="s">
        <v>68</v>
      </c>
      <c r="F135" s="63">
        <v>200</v>
      </c>
      <c r="G135" s="63"/>
      <c r="H135" s="63"/>
      <c r="I135" s="63">
        <v>15</v>
      </c>
      <c r="J135" s="63">
        <v>57</v>
      </c>
      <c r="K135" s="65">
        <v>300</v>
      </c>
      <c r="L135" s="63">
        <v>1.56</v>
      </c>
    </row>
    <row r="136" spans="1:12" ht="15" customHeight="1" x14ac:dyDescent="0.25">
      <c r="A136" s="25"/>
      <c r="B136" s="16"/>
      <c r="C136" s="11"/>
      <c r="D136" s="73" t="s">
        <v>32</v>
      </c>
      <c r="E136" s="62" t="s">
        <v>57</v>
      </c>
      <c r="F136" s="63">
        <v>30</v>
      </c>
      <c r="G136" s="63">
        <v>2</v>
      </c>
      <c r="H136" s="63"/>
      <c r="I136" s="63">
        <v>15</v>
      </c>
      <c r="J136" s="63">
        <v>71</v>
      </c>
      <c r="K136" s="65">
        <v>299</v>
      </c>
      <c r="L136" s="64">
        <v>2.86</v>
      </c>
    </row>
    <row r="137" spans="1:12" ht="15" customHeight="1" x14ac:dyDescent="0.25">
      <c r="A137" s="25"/>
      <c r="B137" s="16"/>
      <c r="C137" s="11"/>
      <c r="D137" s="73" t="s">
        <v>33</v>
      </c>
      <c r="E137" s="70" t="s">
        <v>58</v>
      </c>
      <c r="F137" s="63">
        <v>30</v>
      </c>
      <c r="G137" s="65">
        <v>2</v>
      </c>
      <c r="H137" s="65"/>
      <c r="I137" s="65">
        <v>13</v>
      </c>
      <c r="J137" s="65">
        <v>57</v>
      </c>
      <c r="K137" s="65">
        <v>13003</v>
      </c>
      <c r="L137" s="64">
        <v>1.97</v>
      </c>
    </row>
    <row r="138" spans="1:12" ht="15" customHeight="1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customHeight="1" x14ac:dyDescent="0.25">
      <c r="A139" s="26"/>
      <c r="B139" s="18"/>
      <c r="C139" s="8"/>
      <c r="D139" s="19" t="s">
        <v>39</v>
      </c>
      <c r="E139" s="9"/>
      <c r="F139" s="21">
        <f>SUM(F133:F138)</f>
        <v>560</v>
      </c>
      <c r="G139" s="21">
        <f>SUM(G133:G138)</f>
        <v>12</v>
      </c>
      <c r="H139" s="21">
        <f>SUM(H133:H138)</f>
        <v>11</v>
      </c>
      <c r="I139" s="21">
        <f>SUM(I133:I138)</f>
        <v>94</v>
      </c>
      <c r="J139" s="21">
        <f>SUM(J133:J138)</f>
        <v>526</v>
      </c>
      <c r="K139" s="27"/>
      <c r="L139" s="21">
        <f>SUM(L133:L138)</f>
        <v>39.81</v>
      </c>
    </row>
    <row r="140" spans="1:12" ht="15" customHeight="1" x14ac:dyDescent="0.25">
      <c r="A140" s="28">
        <f>A133</f>
        <v>1</v>
      </c>
      <c r="B140" s="14">
        <f>B133</f>
        <v>4</v>
      </c>
      <c r="C140" s="10" t="s">
        <v>25</v>
      </c>
      <c r="D140" s="12" t="s">
        <v>38</v>
      </c>
      <c r="E140" s="62" t="s">
        <v>55</v>
      </c>
      <c r="F140" s="63">
        <v>200</v>
      </c>
      <c r="G140" s="63">
        <v>10</v>
      </c>
      <c r="H140" s="63">
        <v>3</v>
      </c>
      <c r="I140" s="63">
        <v>17</v>
      </c>
      <c r="J140" s="63">
        <v>126</v>
      </c>
      <c r="K140" s="60">
        <v>300</v>
      </c>
      <c r="L140" s="64">
        <v>10.69</v>
      </c>
    </row>
    <row r="141" spans="1:12" ht="15" x14ac:dyDescent="0.25">
      <c r="A141" s="25"/>
      <c r="B141" s="16"/>
      <c r="C141" s="11"/>
      <c r="D141" s="7"/>
      <c r="E141" s="62"/>
      <c r="F141" s="63"/>
      <c r="G141" s="63"/>
      <c r="H141" s="63"/>
      <c r="I141" s="63"/>
      <c r="J141" s="63"/>
      <c r="K141" s="60"/>
      <c r="L141" s="64"/>
    </row>
    <row r="142" spans="1:12" ht="15" customHeight="1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customHeight="1" x14ac:dyDescent="0.2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57">SUM(G140:G142)</f>
        <v>10</v>
      </c>
      <c r="H143" s="21">
        <f t="shared" ref="H143" si="58">SUM(H140:H142)</f>
        <v>3</v>
      </c>
      <c r="I143" s="21">
        <f t="shared" ref="I143" si="59">SUM(I140:I142)</f>
        <v>17</v>
      </c>
      <c r="J143" s="21">
        <f t="shared" ref="J143" si="60">SUM(J140:J142)</f>
        <v>126</v>
      </c>
      <c r="K143" s="27"/>
      <c r="L143" s="21">
        <f>SUM(L140:L142)</f>
        <v>10.69</v>
      </c>
    </row>
    <row r="144" spans="1:12" ht="15" x14ac:dyDescent="0.25">
      <c r="A144" s="28">
        <f>A133</f>
        <v>1</v>
      </c>
      <c r="B144" s="14">
        <f>B133</f>
        <v>4</v>
      </c>
      <c r="C144" s="10" t="s">
        <v>26</v>
      </c>
      <c r="D144" s="7" t="s">
        <v>27</v>
      </c>
      <c r="E144" s="70" t="s">
        <v>86</v>
      </c>
      <c r="F144" s="63">
        <v>100</v>
      </c>
      <c r="G144" s="63">
        <v>2</v>
      </c>
      <c r="H144" s="63">
        <v>5</v>
      </c>
      <c r="I144" s="63">
        <v>12</v>
      </c>
      <c r="J144" s="63">
        <v>100</v>
      </c>
      <c r="K144" s="71">
        <v>12</v>
      </c>
      <c r="L144" s="63">
        <v>8.68</v>
      </c>
    </row>
    <row r="145" spans="1:12" ht="29.25" customHeight="1" x14ac:dyDescent="0.25">
      <c r="A145" s="25"/>
      <c r="B145" s="16"/>
      <c r="C145" s="11"/>
      <c r="D145" s="7" t="s">
        <v>28</v>
      </c>
      <c r="E145" s="70" t="s">
        <v>91</v>
      </c>
      <c r="F145" s="63">
        <v>200</v>
      </c>
      <c r="G145" s="63">
        <v>4</v>
      </c>
      <c r="H145" s="63">
        <v>7</v>
      </c>
      <c r="I145" s="63">
        <v>5</v>
      </c>
      <c r="J145" s="63">
        <v>113</v>
      </c>
      <c r="K145" s="71">
        <v>112</v>
      </c>
      <c r="L145" s="63">
        <v>22.01</v>
      </c>
    </row>
    <row r="146" spans="1:12" ht="15" customHeight="1" x14ac:dyDescent="0.25">
      <c r="A146" s="25"/>
      <c r="B146" s="16"/>
      <c r="C146" s="11"/>
      <c r="D146" s="7" t="s">
        <v>29</v>
      </c>
      <c r="E146" s="70" t="s">
        <v>92</v>
      </c>
      <c r="F146" s="63">
        <v>230</v>
      </c>
      <c r="G146" s="63">
        <v>19</v>
      </c>
      <c r="H146" s="63">
        <v>23</v>
      </c>
      <c r="I146" s="63">
        <v>15</v>
      </c>
      <c r="J146" s="63">
        <v>313</v>
      </c>
      <c r="K146" s="65">
        <v>239</v>
      </c>
      <c r="L146" s="63">
        <v>58.62</v>
      </c>
    </row>
    <row r="147" spans="1:12" ht="15" customHeight="1" x14ac:dyDescent="0.25">
      <c r="A147" s="25"/>
      <c r="B147" s="16"/>
      <c r="C147" s="11"/>
      <c r="D147" s="7" t="s">
        <v>31</v>
      </c>
      <c r="E147" s="70" t="s">
        <v>93</v>
      </c>
      <c r="F147" s="63">
        <v>200</v>
      </c>
      <c r="G147" s="63"/>
      <c r="H147" s="63"/>
      <c r="I147" s="63">
        <v>18</v>
      </c>
      <c r="J147" s="63">
        <v>54</v>
      </c>
      <c r="K147" s="65">
        <v>300</v>
      </c>
      <c r="L147" s="63">
        <v>7.07</v>
      </c>
    </row>
    <row r="148" spans="1:12" ht="15" customHeight="1" x14ac:dyDescent="0.25">
      <c r="A148" s="25"/>
      <c r="B148" s="16"/>
      <c r="C148" s="11"/>
      <c r="D148" s="73" t="s">
        <v>32</v>
      </c>
      <c r="E148" s="62" t="s">
        <v>57</v>
      </c>
      <c r="F148" s="63">
        <v>30</v>
      </c>
      <c r="G148" s="63">
        <v>2</v>
      </c>
      <c r="H148" s="63"/>
      <c r="I148" s="63">
        <v>15</v>
      </c>
      <c r="J148" s="63">
        <v>71</v>
      </c>
      <c r="K148" s="65">
        <v>299</v>
      </c>
      <c r="L148" s="64">
        <v>2.86</v>
      </c>
    </row>
    <row r="149" spans="1:12" ht="15" customHeight="1" x14ac:dyDescent="0.25">
      <c r="A149" s="25"/>
      <c r="B149" s="16"/>
      <c r="C149" s="11"/>
      <c r="D149" s="73" t="s">
        <v>33</v>
      </c>
      <c r="E149" s="70" t="s">
        <v>58</v>
      </c>
      <c r="F149" s="63">
        <v>30</v>
      </c>
      <c r="G149" s="65">
        <v>2</v>
      </c>
      <c r="H149" s="65"/>
      <c r="I149" s="65">
        <v>13</v>
      </c>
      <c r="J149" s="65">
        <v>57</v>
      </c>
      <c r="K149" s="65">
        <v>13003</v>
      </c>
      <c r="L149" s="64">
        <v>1.97</v>
      </c>
    </row>
    <row r="150" spans="1:12" ht="15" customHeight="1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customHeight="1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customHeight="1" x14ac:dyDescent="0.25">
      <c r="A153" s="26"/>
      <c r="B153" s="18"/>
      <c r="C153" s="8"/>
      <c r="D153" s="19" t="s">
        <v>39</v>
      </c>
      <c r="E153" s="9"/>
      <c r="F153" s="21">
        <f>SUM(F144:F152)</f>
        <v>790</v>
      </c>
      <c r="G153" s="21">
        <f t="shared" ref="G153" si="61">SUM(G144:G152)</f>
        <v>29</v>
      </c>
      <c r="H153" s="21">
        <f t="shared" ref="H153" si="62">SUM(H144:H152)</f>
        <v>35</v>
      </c>
      <c r="I153" s="21">
        <f t="shared" ref="I153" si="63">SUM(I144:I152)</f>
        <v>78</v>
      </c>
      <c r="J153" s="21">
        <f t="shared" ref="J153" si="64">SUM(J144:J152)</f>
        <v>708</v>
      </c>
      <c r="K153" s="27"/>
      <c r="L153" s="21">
        <f>SUM(L144:L152)</f>
        <v>101.21</v>
      </c>
    </row>
    <row r="154" spans="1:12" ht="15.75" customHeight="1" x14ac:dyDescent="0.25">
      <c r="A154" s="28">
        <f>A133</f>
        <v>1</v>
      </c>
      <c r="B154" s="14">
        <f>B133</f>
        <v>4</v>
      </c>
      <c r="C154" s="10" t="s">
        <v>34</v>
      </c>
      <c r="D154" s="88" t="s">
        <v>101</v>
      </c>
      <c r="E154" s="70" t="s">
        <v>94</v>
      </c>
      <c r="F154" s="63">
        <v>80</v>
      </c>
      <c r="G154" s="63">
        <v>14</v>
      </c>
      <c r="H154" s="63">
        <v>8</v>
      </c>
      <c r="I154" s="63">
        <v>16</v>
      </c>
      <c r="J154" s="63">
        <v>200</v>
      </c>
      <c r="K154" s="65">
        <v>470</v>
      </c>
      <c r="L154" s="63">
        <v>21.7</v>
      </c>
    </row>
    <row r="155" spans="1:12" ht="15" customHeight="1" x14ac:dyDescent="0.25">
      <c r="A155" s="25"/>
      <c r="B155" s="16"/>
      <c r="C155" s="11"/>
      <c r="D155" s="12" t="s">
        <v>31</v>
      </c>
      <c r="E155" s="70" t="s">
        <v>87</v>
      </c>
      <c r="F155" s="63">
        <v>200</v>
      </c>
      <c r="G155" s="63"/>
      <c r="H155" s="63"/>
      <c r="I155" s="63">
        <v>19</v>
      </c>
      <c r="J155" s="63">
        <v>78</v>
      </c>
      <c r="K155" s="65">
        <v>300</v>
      </c>
      <c r="L155" s="63">
        <v>7.6</v>
      </c>
    </row>
    <row r="156" spans="1:12" ht="15" customHeight="1" x14ac:dyDescent="0.25">
      <c r="A156" s="25"/>
      <c r="B156" s="16"/>
      <c r="C156" s="11"/>
      <c r="D156" s="12" t="s">
        <v>24</v>
      </c>
      <c r="E156" s="62" t="s">
        <v>54</v>
      </c>
      <c r="F156" s="63">
        <v>100</v>
      </c>
      <c r="G156" s="63">
        <v>2</v>
      </c>
      <c r="H156" s="63">
        <v>1</v>
      </c>
      <c r="I156" s="63">
        <v>21</v>
      </c>
      <c r="J156" s="63">
        <v>96</v>
      </c>
      <c r="K156" s="60">
        <v>507</v>
      </c>
      <c r="L156" s="64">
        <v>24.05</v>
      </c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customHeight="1" x14ac:dyDescent="0.25">
      <c r="A158" s="26"/>
      <c r="B158" s="18"/>
      <c r="C158" s="8"/>
      <c r="D158" s="19" t="s">
        <v>39</v>
      </c>
      <c r="E158" s="9"/>
      <c r="F158" s="21">
        <f>SUM(F154:F157)</f>
        <v>380</v>
      </c>
      <c r="G158" s="21">
        <f t="shared" ref="G158" si="65">SUM(G154:G157)</f>
        <v>16</v>
      </c>
      <c r="H158" s="21">
        <f t="shared" ref="H158" si="66">SUM(H154:H157)</f>
        <v>9</v>
      </c>
      <c r="I158" s="21">
        <f t="shared" ref="I158" si="67">SUM(I154:I157)</f>
        <v>56</v>
      </c>
      <c r="J158" s="21">
        <f t="shared" ref="J158" si="68">SUM(J154:J157)</f>
        <v>374</v>
      </c>
      <c r="K158" s="27"/>
      <c r="L158" s="21">
        <f>SUM(L154:L157)</f>
        <v>53.349999999999994</v>
      </c>
    </row>
    <row r="159" spans="1:12" ht="26.25" customHeight="1" x14ac:dyDescent="0.25">
      <c r="A159" s="28">
        <f>A133</f>
        <v>1</v>
      </c>
      <c r="B159" s="14">
        <f>B133</f>
        <v>4</v>
      </c>
      <c r="C159" s="10" t="s">
        <v>36</v>
      </c>
      <c r="D159" s="7" t="s">
        <v>27</v>
      </c>
      <c r="E159" s="70" t="s">
        <v>88</v>
      </c>
      <c r="F159" s="63">
        <v>100</v>
      </c>
      <c r="G159" s="63">
        <v>6</v>
      </c>
      <c r="H159" s="63">
        <v>5</v>
      </c>
      <c r="I159" s="63">
        <v>26</v>
      </c>
      <c r="J159" s="63">
        <v>177</v>
      </c>
      <c r="K159" s="71">
        <v>1021</v>
      </c>
      <c r="L159" s="63">
        <v>13.84</v>
      </c>
    </row>
    <row r="160" spans="1:12" ht="15" customHeight="1" thickBot="1" x14ac:dyDescent="0.3">
      <c r="A160" s="25"/>
      <c r="B160" s="16"/>
      <c r="C160" s="11"/>
      <c r="D160" s="7" t="s">
        <v>30</v>
      </c>
      <c r="E160" s="70" t="s">
        <v>95</v>
      </c>
      <c r="F160" s="63">
        <v>200</v>
      </c>
      <c r="G160" s="63">
        <v>3</v>
      </c>
      <c r="H160" s="63">
        <v>8</v>
      </c>
      <c r="I160" s="63">
        <v>9</v>
      </c>
      <c r="J160" s="63">
        <v>145</v>
      </c>
      <c r="K160" s="65">
        <v>264</v>
      </c>
      <c r="L160" s="63">
        <v>5.51</v>
      </c>
    </row>
    <row r="161" spans="1:12" ht="15" customHeight="1" x14ac:dyDescent="0.25">
      <c r="A161" s="25"/>
      <c r="B161" s="16"/>
      <c r="C161" s="11"/>
      <c r="D161" s="5" t="s">
        <v>21</v>
      </c>
      <c r="E161" s="70" t="s">
        <v>96</v>
      </c>
      <c r="F161" s="63">
        <v>100</v>
      </c>
      <c r="G161" s="63">
        <v>17</v>
      </c>
      <c r="H161" s="63">
        <v>22</v>
      </c>
      <c r="I161" s="63">
        <v>12</v>
      </c>
      <c r="J161" s="63">
        <v>313</v>
      </c>
      <c r="K161" s="65">
        <v>254</v>
      </c>
      <c r="L161" s="63">
        <v>63.21</v>
      </c>
    </row>
    <row r="162" spans="1:12" ht="15" customHeight="1" x14ac:dyDescent="0.25">
      <c r="A162" s="25"/>
      <c r="B162" s="16"/>
      <c r="C162" s="11"/>
      <c r="D162" s="7" t="s">
        <v>31</v>
      </c>
      <c r="E162" s="70" t="s">
        <v>48</v>
      </c>
      <c r="F162" s="63">
        <v>200</v>
      </c>
      <c r="G162" s="63"/>
      <c r="H162" s="63"/>
      <c r="I162" s="63">
        <v>17</v>
      </c>
      <c r="J162" s="63">
        <v>73</v>
      </c>
      <c r="K162" s="65">
        <v>10002</v>
      </c>
      <c r="L162" s="63">
        <v>5.88</v>
      </c>
    </row>
    <row r="163" spans="1:12" ht="15" customHeight="1" x14ac:dyDescent="0.25">
      <c r="A163" s="25"/>
      <c r="B163" s="16"/>
      <c r="C163" s="11"/>
      <c r="D163" s="73" t="s">
        <v>32</v>
      </c>
      <c r="E163" s="62" t="s">
        <v>57</v>
      </c>
      <c r="F163" s="63">
        <v>40</v>
      </c>
      <c r="G163" s="63">
        <v>3</v>
      </c>
      <c r="H163" s="63"/>
      <c r="I163" s="63">
        <v>19</v>
      </c>
      <c r="J163" s="63">
        <v>95</v>
      </c>
      <c r="K163" s="65">
        <v>299</v>
      </c>
      <c r="L163" s="64">
        <v>2.86</v>
      </c>
    </row>
    <row r="164" spans="1:12" ht="15" customHeight="1" x14ac:dyDescent="0.25">
      <c r="A164" s="25"/>
      <c r="B164" s="16"/>
      <c r="C164" s="11"/>
      <c r="D164" s="73" t="s">
        <v>33</v>
      </c>
      <c r="E164" s="70" t="s">
        <v>58</v>
      </c>
      <c r="F164" s="63">
        <v>20</v>
      </c>
      <c r="G164" s="65">
        <v>1</v>
      </c>
      <c r="H164" s="65"/>
      <c r="I164" s="65">
        <v>9</v>
      </c>
      <c r="J164" s="65">
        <v>38</v>
      </c>
      <c r="K164" s="65">
        <v>13003</v>
      </c>
      <c r="L164" s="64">
        <v>3.29</v>
      </c>
    </row>
    <row r="165" spans="1:12" ht="15" customHeight="1" x14ac:dyDescent="0.25">
      <c r="A165" s="26"/>
      <c r="B165" s="18"/>
      <c r="C165" s="8"/>
      <c r="D165" s="19" t="s">
        <v>39</v>
      </c>
      <c r="E165" s="9"/>
      <c r="F165" s="21">
        <f>SUM(F159:F164)</f>
        <v>660</v>
      </c>
      <c r="G165" s="21">
        <f t="shared" ref="G165" si="69">SUM(G159:G164)</f>
        <v>30</v>
      </c>
      <c r="H165" s="21">
        <f t="shared" ref="H165" si="70">SUM(H159:H164)</f>
        <v>35</v>
      </c>
      <c r="I165" s="21">
        <f t="shared" ref="I165" si="71">SUM(I159:I164)</f>
        <v>92</v>
      </c>
      <c r="J165" s="21">
        <f t="shared" ref="J165" si="72">SUM(J159:J164)</f>
        <v>841</v>
      </c>
      <c r="K165" s="27"/>
      <c r="L165" s="21">
        <f>SUM(L159:L164)</f>
        <v>94.59</v>
      </c>
    </row>
    <row r="166" spans="1:12" ht="15" x14ac:dyDescent="0.25">
      <c r="A166" s="28">
        <f>A133</f>
        <v>1</v>
      </c>
      <c r="B166" s="14">
        <f>B133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73">SUM(G166:G171)</f>
        <v>0</v>
      </c>
      <c r="H172" s="21">
        <f t="shared" ref="H172" si="74">SUM(H166:H171)</f>
        <v>0</v>
      </c>
      <c r="I172" s="21">
        <f t="shared" ref="I172" si="75">SUM(I166:I171)</f>
        <v>0</v>
      </c>
      <c r="J172" s="21">
        <f t="shared" ref="J172" si="76">SUM(J166:J171)</f>
        <v>0</v>
      </c>
      <c r="K172" s="27"/>
      <c r="L172" s="21">
        <f t="shared" ref="L172" ca="1" si="77">SUM(L166:L174)</f>
        <v>0</v>
      </c>
    </row>
    <row r="173" spans="1:12" ht="15.75" customHeight="1" thickBot="1" x14ac:dyDescent="0.25">
      <c r="A173" s="31">
        <f>A133</f>
        <v>1</v>
      </c>
      <c r="B173" s="32">
        <f>B133</f>
        <v>4</v>
      </c>
      <c r="C173" s="80" t="s">
        <v>4</v>
      </c>
      <c r="D173" s="81"/>
      <c r="E173" s="33"/>
      <c r="F173" s="34">
        <f>F139+F143+F153+F158+F165+F172</f>
        <v>2590</v>
      </c>
      <c r="G173" s="34">
        <f t="shared" ref="G173" si="78">G139+G143+G153+G158+G165+G172</f>
        <v>97</v>
      </c>
      <c r="H173" s="34">
        <f t="shared" ref="H173" si="79">H139+H143+H153+H158+H165+H172</f>
        <v>93</v>
      </c>
      <c r="I173" s="34">
        <f t="shared" ref="I173" si="80">I139+I143+I153+I158+I165+I172</f>
        <v>337</v>
      </c>
      <c r="J173" s="34">
        <f t="shared" ref="J173" si="81">J139+J143+J153+J158+J165+J172</f>
        <v>2575</v>
      </c>
      <c r="K173" s="35"/>
      <c r="L173" s="34">
        <v>299.64999999999998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70" t="s">
        <v>100</v>
      </c>
      <c r="F174" s="59">
        <v>180</v>
      </c>
      <c r="G174" s="59">
        <v>28</v>
      </c>
      <c r="H174" s="59">
        <v>19</v>
      </c>
      <c r="I174" s="59">
        <v>30</v>
      </c>
      <c r="J174" s="59">
        <v>418</v>
      </c>
      <c r="K174" s="65">
        <v>478</v>
      </c>
      <c r="L174" s="59">
        <v>50.39</v>
      </c>
    </row>
    <row r="175" spans="1:12" ht="15" x14ac:dyDescent="0.25">
      <c r="A175" s="25"/>
      <c r="B175" s="16"/>
      <c r="C175" s="11"/>
      <c r="D175" s="7" t="s">
        <v>24</v>
      </c>
      <c r="E175" s="70" t="s">
        <v>85</v>
      </c>
      <c r="F175" s="63">
        <v>100</v>
      </c>
      <c r="G175" s="63">
        <v>1</v>
      </c>
      <c r="H175" s="63"/>
      <c r="I175" s="63">
        <v>8</v>
      </c>
      <c r="J175" s="63">
        <v>43</v>
      </c>
      <c r="K175" s="65">
        <v>11001</v>
      </c>
      <c r="L175" s="64">
        <v>24.06</v>
      </c>
    </row>
    <row r="176" spans="1:12" ht="15" x14ac:dyDescent="0.25">
      <c r="A176" s="25"/>
      <c r="B176" s="16"/>
      <c r="C176" s="11"/>
      <c r="D176" s="7" t="s">
        <v>22</v>
      </c>
      <c r="E176" s="70" t="s">
        <v>77</v>
      </c>
      <c r="F176" s="63">
        <v>180</v>
      </c>
      <c r="G176" s="63">
        <v>5</v>
      </c>
      <c r="H176" s="63">
        <v>6</v>
      </c>
      <c r="I176" s="63">
        <v>8</v>
      </c>
      <c r="J176" s="63">
        <v>108</v>
      </c>
      <c r="K176" s="65">
        <v>300</v>
      </c>
      <c r="L176" s="63">
        <v>10.9</v>
      </c>
    </row>
    <row r="177" spans="1:12" ht="15" x14ac:dyDescent="0.25">
      <c r="A177" s="25"/>
      <c r="B177" s="16"/>
      <c r="C177" s="11"/>
      <c r="D177" s="73" t="s">
        <v>32</v>
      </c>
      <c r="E177" s="62" t="s">
        <v>57</v>
      </c>
      <c r="F177" s="63">
        <v>50</v>
      </c>
      <c r="G177" s="63">
        <v>4</v>
      </c>
      <c r="H177" s="63"/>
      <c r="I177" s="63">
        <v>24</v>
      </c>
      <c r="J177" s="63">
        <v>119</v>
      </c>
      <c r="K177" s="65">
        <v>299</v>
      </c>
      <c r="L177" s="64">
        <v>3.58</v>
      </c>
    </row>
    <row r="178" spans="1:12" ht="15" x14ac:dyDescent="0.25">
      <c r="A178" s="25"/>
      <c r="B178" s="16"/>
      <c r="C178" s="11"/>
      <c r="D178" s="73" t="s">
        <v>33</v>
      </c>
      <c r="E178" s="70" t="s">
        <v>58</v>
      </c>
      <c r="F178" s="63">
        <v>40</v>
      </c>
      <c r="G178" s="63">
        <v>2</v>
      </c>
      <c r="H178" s="63"/>
      <c r="I178" s="63">
        <v>18</v>
      </c>
      <c r="J178" s="63">
        <v>76</v>
      </c>
      <c r="K178" s="65">
        <v>13003</v>
      </c>
      <c r="L178" s="64">
        <v>2.63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550</v>
      </c>
      <c r="G181" s="21">
        <f t="shared" ref="G181" si="82">SUM(G174:G180)</f>
        <v>40</v>
      </c>
      <c r="H181" s="21">
        <f t="shared" ref="H181" si="83">SUM(H174:H180)</f>
        <v>25</v>
      </c>
      <c r="I181" s="21">
        <f t="shared" ref="I181" si="84">SUM(I174:I180)</f>
        <v>88</v>
      </c>
      <c r="J181" s="21">
        <f t="shared" ref="J181" si="85">SUM(J174:J180)</f>
        <v>764</v>
      </c>
      <c r="K181" s="27"/>
      <c r="L181" s="21">
        <f>SUM(L174:L180)</f>
        <v>91.56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68" t="s">
        <v>101</v>
      </c>
      <c r="E182" s="70" t="s">
        <v>102</v>
      </c>
      <c r="F182" s="63">
        <v>20</v>
      </c>
      <c r="G182" s="63">
        <v>2</v>
      </c>
      <c r="H182" s="63"/>
      <c r="I182" s="63">
        <v>10</v>
      </c>
      <c r="J182" s="63">
        <v>48</v>
      </c>
      <c r="K182" s="65">
        <v>475</v>
      </c>
      <c r="L182" s="63">
        <v>10.31</v>
      </c>
    </row>
    <row r="183" spans="1:12" ht="15" x14ac:dyDescent="0.25">
      <c r="A183" s="25"/>
      <c r="B183" s="16"/>
      <c r="C183" s="11"/>
      <c r="D183" s="12" t="s">
        <v>38</v>
      </c>
      <c r="E183" s="62" t="s">
        <v>148</v>
      </c>
      <c r="F183" s="63">
        <v>200</v>
      </c>
      <c r="G183" s="63">
        <v>6</v>
      </c>
      <c r="H183" s="63">
        <v>6</v>
      </c>
      <c r="I183" s="63">
        <v>8</v>
      </c>
      <c r="J183" s="63">
        <v>112</v>
      </c>
      <c r="K183" s="65">
        <v>300</v>
      </c>
      <c r="L183" s="64">
        <v>15.57</v>
      </c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220</v>
      </c>
      <c r="G185" s="21">
        <f t="shared" ref="G185" si="86">SUM(G182:G184)</f>
        <v>8</v>
      </c>
      <c r="H185" s="21">
        <f t="shared" ref="H185" si="87">SUM(H182:H184)</f>
        <v>6</v>
      </c>
      <c r="I185" s="21">
        <f t="shared" ref="I185" si="88">SUM(I182:I184)</f>
        <v>18</v>
      </c>
      <c r="J185" s="21">
        <f t="shared" ref="J185" si="89">SUM(J182:J184)</f>
        <v>160</v>
      </c>
      <c r="K185" s="27"/>
      <c r="L185" s="21">
        <f>SUM(L182:L184)</f>
        <v>25.880000000000003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70" t="s">
        <v>97</v>
      </c>
      <c r="F186" s="63">
        <v>100</v>
      </c>
      <c r="G186" s="63">
        <v>2</v>
      </c>
      <c r="H186" s="63">
        <v>10</v>
      </c>
      <c r="I186" s="63">
        <v>7</v>
      </c>
      <c r="J186" s="63">
        <v>129</v>
      </c>
      <c r="K186" s="71">
        <v>1039</v>
      </c>
      <c r="L186" s="63">
        <v>9.66</v>
      </c>
    </row>
    <row r="187" spans="1:12" ht="15" x14ac:dyDescent="0.25">
      <c r="A187" s="25"/>
      <c r="B187" s="16"/>
      <c r="C187" s="11"/>
      <c r="D187" s="7" t="s">
        <v>28</v>
      </c>
      <c r="E187" s="70" t="s">
        <v>98</v>
      </c>
      <c r="F187" s="63">
        <v>200</v>
      </c>
      <c r="G187" s="63">
        <v>5</v>
      </c>
      <c r="H187" s="63">
        <v>4</v>
      </c>
      <c r="I187" s="63">
        <v>7</v>
      </c>
      <c r="J187" s="63">
        <v>118</v>
      </c>
      <c r="K187" s="65">
        <v>114</v>
      </c>
      <c r="L187" s="63">
        <v>16.57</v>
      </c>
    </row>
    <row r="188" spans="1:12" ht="15" x14ac:dyDescent="0.25">
      <c r="A188" s="25"/>
      <c r="B188" s="16"/>
      <c r="C188" s="11"/>
      <c r="D188" s="7" t="s">
        <v>29</v>
      </c>
      <c r="E188" s="70" t="s">
        <v>75</v>
      </c>
      <c r="F188" s="63">
        <v>90</v>
      </c>
      <c r="G188" s="63">
        <v>17</v>
      </c>
      <c r="H188" s="63">
        <v>8</v>
      </c>
      <c r="I188" s="63">
        <v>4</v>
      </c>
      <c r="J188" s="63">
        <v>158</v>
      </c>
      <c r="K188" s="71">
        <v>7062</v>
      </c>
      <c r="L188" s="63">
        <v>36.75</v>
      </c>
    </row>
    <row r="189" spans="1:12" ht="15" x14ac:dyDescent="0.25">
      <c r="A189" s="25"/>
      <c r="B189" s="16"/>
      <c r="C189" s="11"/>
      <c r="D189" s="7" t="s">
        <v>30</v>
      </c>
      <c r="E189" s="70" t="s">
        <v>99</v>
      </c>
      <c r="F189" s="63">
        <v>180</v>
      </c>
      <c r="G189" s="63">
        <v>6</v>
      </c>
      <c r="H189" s="63">
        <v>8</v>
      </c>
      <c r="I189" s="63">
        <v>32</v>
      </c>
      <c r="J189" s="63">
        <v>218</v>
      </c>
      <c r="K189" s="65">
        <v>905</v>
      </c>
      <c r="L189" s="63">
        <v>15.68</v>
      </c>
    </row>
    <row r="190" spans="1:12" ht="15" x14ac:dyDescent="0.25">
      <c r="A190" s="25"/>
      <c r="B190" s="16"/>
      <c r="C190" s="11"/>
      <c r="D190" s="7" t="s">
        <v>31</v>
      </c>
      <c r="E190" s="70" t="s">
        <v>103</v>
      </c>
      <c r="F190" s="63">
        <v>200</v>
      </c>
      <c r="G190" s="63"/>
      <c r="H190" s="63"/>
      <c r="I190" s="63">
        <v>14</v>
      </c>
      <c r="J190" s="63">
        <v>54</v>
      </c>
      <c r="K190" s="65">
        <v>306</v>
      </c>
      <c r="L190" s="63">
        <v>6.81</v>
      </c>
    </row>
    <row r="191" spans="1:12" ht="15" x14ac:dyDescent="0.25">
      <c r="A191" s="25"/>
      <c r="B191" s="16"/>
      <c r="C191" s="11"/>
      <c r="D191" s="73" t="s">
        <v>32</v>
      </c>
      <c r="E191" s="62" t="s">
        <v>57</v>
      </c>
      <c r="F191" s="63">
        <v>60</v>
      </c>
      <c r="G191" s="63">
        <v>5</v>
      </c>
      <c r="H191" s="63"/>
      <c r="I191" s="63">
        <v>29</v>
      </c>
      <c r="J191" s="63">
        <v>143</v>
      </c>
      <c r="K191" s="65">
        <v>299</v>
      </c>
      <c r="L191" s="64">
        <v>6.38</v>
      </c>
    </row>
    <row r="192" spans="1:12" ht="15" x14ac:dyDescent="0.25">
      <c r="A192" s="25"/>
      <c r="B192" s="16"/>
      <c r="C192" s="11"/>
      <c r="D192" s="73" t="s">
        <v>33</v>
      </c>
      <c r="E192" s="70" t="s">
        <v>58</v>
      </c>
      <c r="F192" s="63">
        <v>40</v>
      </c>
      <c r="G192" s="63">
        <v>2</v>
      </c>
      <c r="H192" s="63"/>
      <c r="I192" s="63">
        <v>18</v>
      </c>
      <c r="J192" s="63">
        <v>76</v>
      </c>
      <c r="K192" s="65">
        <v>13003</v>
      </c>
      <c r="L192" s="64">
        <v>2.63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870</v>
      </c>
      <c r="G195" s="21">
        <f t="shared" ref="G195" si="90">SUM(G186:G194)</f>
        <v>37</v>
      </c>
      <c r="H195" s="21">
        <f t="shared" ref="H195" si="91">SUM(H186:H194)</f>
        <v>30</v>
      </c>
      <c r="I195" s="21">
        <f t="shared" ref="I195" si="92">SUM(I186:I194)</f>
        <v>111</v>
      </c>
      <c r="J195" s="21">
        <f t="shared" ref="J195" si="93">SUM(J186:J194)</f>
        <v>896</v>
      </c>
      <c r="K195" s="27"/>
      <c r="L195" s="21">
        <f>SUM(L186:L194)</f>
        <v>94.47999999999999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31</v>
      </c>
      <c r="E196" s="70" t="s">
        <v>49</v>
      </c>
      <c r="F196" s="63">
        <v>200</v>
      </c>
      <c r="G196" s="63">
        <v>1</v>
      </c>
      <c r="H196" s="63"/>
      <c r="I196" s="63">
        <v>18</v>
      </c>
      <c r="J196" s="63">
        <v>76</v>
      </c>
      <c r="K196" s="65">
        <v>311</v>
      </c>
      <c r="L196" s="63">
        <v>23</v>
      </c>
    </row>
    <row r="197" spans="1:12" ht="15" x14ac:dyDescent="0.25">
      <c r="A197" s="25"/>
      <c r="B197" s="16"/>
      <c r="C197" s="11"/>
      <c r="D197" s="12" t="s">
        <v>24</v>
      </c>
      <c r="E197" s="70" t="s">
        <v>90</v>
      </c>
      <c r="F197" s="63">
        <v>150</v>
      </c>
      <c r="G197" s="63">
        <v>1</v>
      </c>
      <c r="H197" s="63">
        <v>1</v>
      </c>
      <c r="I197" s="63">
        <v>15</v>
      </c>
      <c r="J197" s="63">
        <v>71</v>
      </c>
      <c r="K197" s="71">
        <v>11001</v>
      </c>
      <c r="L197" s="63">
        <v>21.31</v>
      </c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350</v>
      </c>
      <c r="G200" s="21">
        <f t="shared" ref="G200" si="94">SUM(G196:G199)</f>
        <v>2</v>
      </c>
      <c r="H200" s="21">
        <f t="shared" ref="H200" si="95">SUM(H196:H199)</f>
        <v>1</v>
      </c>
      <c r="I200" s="21">
        <f t="shared" ref="I200" si="96">SUM(I196:I199)</f>
        <v>33</v>
      </c>
      <c r="J200" s="21">
        <f t="shared" ref="J200" si="97">SUM(J196:J199)</f>
        <v>147</v>
      </c>
      <c r="K200" s="27"/>
      <c r="L200" s="21">
        <f>SUM(L196:L199)</f>
        <v>44.31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98">SUM(G201:G206)</f>
        <v>0</v>
      </c>
      <c r="H207" s="21">
        <f t="shared" ref="H207" si="99">SUM(H201:H206)</f>
        <v>0</v>
      </c>
      <c r="I207" s="21">
        <f t="shared" ref="I207" si="100">SUM(I201:I206)</f>
        <v>0</v>
      </c>
      <c r="J207" s="21">
        <f t="shared" ref="J207" si="101">SUM(J201:J206)</f>
        <v>0</v>
      </c>
      <c r="K207" s="27"/>
      <c r="L207" s="21">
        <f t="shared" ref="L207" ca="1" si="102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03">SUM(G208:G213)</f>
        <v>0</v>
      </c>
      <c r="H214" s="21">
        <f t="shared" ref="H214" si="104">SUM(H208:H213)</f>
        <v>0</v>
      </c>
      <c r="I214" s="21">
        <f t="shared" ref="I214" si="105">SUM(I208:I213)</f>
        <v>0</v>
      </c>
      <c r="J214" s="21">
        <f t="shared" ref="J214" si="106">SUM(J208:J213)</f>
        <v>0</v>
      </c>
      <c r="K214" s="27"/>
      <c r="L214" s="21">
        <f t="shared" ref="L214" ca="1" si="107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80" t="s">
        <v>4</v>
      </c>
      <c r="D215" s="81"/>
      <c r="E215" s="33"/>
      <c r="F215" s="34">
        <f>F181+F185+F195+F200+F207+F214</f>
        <v>1990</v>
      </c>
      <c r="G215" s="34">
        <f t="shared" ref="G215" si="108">G181+G185+G195+G200+G207+G214</f>
        <v>87</v>
      </c>
      <c r="H215" s="34">
        <f t="shared" ref="H215" si="109">H181+H185+H195+H200+H207+H214</f>
        <v>62</v>
      </c>
      <c r="I215" s="34">
        <f t="shared" ref="I215" si="110">I181+I185+I195+I200+I207+I214</f>
        <v>250</v>
      </c>
      <c r="J215" s="34">
        <f t="shared" ref="J215" si="111">J181+J185+J195+J200+J207+J214</f>
        <v>1967</v>
      </c>
      <c r="K215" s="35"/>
      <c r="L215" s="34">
        <v>256.23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12">SUM(G216:G222)</f>
        <v>0</v>
      </c>
      <c r="H223" s="21">
        <f t="shared" ref="H223" si="113">SUM(H216:H222)</f>
        <v>0</v>
      </c>
      <c r="I223" s="21">
        <f t="shared" ref="I223" si="114">SUM(I216:I222)</f>
        <v>0</v>
      </c>
      <c r="J223" s="21">
        <f t="shared" ref="J223" si="115">SUM(J216:J222)</f>
        <v>0</v>
      </c>
      <c r="K223" s="27"/>
      <c r="L223" s="21">
        <f t="shared" ref="L223:L265" si="116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17">SUM(G224:G226)</f>
        <v>0</v>
      </c>
      <c r="H227" s="21">
        <f t="shared" ref="H227" si="118">SUM(H224:H226)</f>
        <v>0</v>
      </c>
      <c r="I227" s="21">
        <f t="shared" ref="I227" si="119">SUM(I224:I226)</f>
        <v>0</v>
      </c>
      <c r="J227" s="21">
        <f t="shared" ref="J227" si="120">SUM(J224:J226)</f>
        <v>0</v>
      </c>
      <c r="K227" s="27"/>
      <c r="L227" s="21">
        <f t="shared" ref="L227" ca="1" si="12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22">SUM(G228:G236)</f>
        <v>0</v>
      </c>
      <c r="H237" s="21">
        <f t="shared" ref="H237" si="123">SUM(H228:H236)</f>
        <v>0</v>
      </c>
      <c r="I237" s="21">
        <f t="shared" ref="I237" si="124">SUM(I228:I236)</f>
        <v>0</v>
      </c>
      <c r="J237" s="21">
        <f t="shared" ref="J237" si="125">SUM(J228:J236)</f>
        <v>0</v>
      </c>
      <c r="K237" s="27"/>
      <c r="L237" s="21">
        <f t="shared" ref="L237" ca="1" si="126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27">SUM(G238:G241)</f>
        <v>0</v>
      </c>
      <c r="H242" s="21">
        <f t="shared" ref="H242" si="128">SUM(H238:H241)</f>
        <v>0</v>
      </c>
      <c r="I242" s="21">
        <f t="shared" ref="I242" si="129">SUM(I238:I241)</f>
        <v>0</v>
      </c>
      <c r="J242" s="21">
        <f t="shared" ref="J242" si="130">SUM(J238:J241)</f>
        <v>0</v>
      </c>
      <c r="K242" s="27"/>
      <c r="L242" s="21">
        <f t="shared" ref="L242" ca="1" si="13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32">SUM(G243:G248)</f>
        <v>0</v>
      </c>
      <c r="H249" s="21">
        <f t="shared" ref="H249" si="133">SUM(H243:H248)</f>
        <v>0</v>
      </c>
      <c r="I249" s="21">
        <f t="shared" ref="I249" si="134">SUM(I243:I248)</f>
        <v>0</v>
      </c>
      <c r="J249" s="21">
        <f t="shared" ref="J249" si="135">SUM(J243:J248)</f>
        <v>0</v>
      </c>
      <c r="K249" s="27"/>
      <c r="L249" s="21">
        <f t="shared" ref="L249" ca="1" si="136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37">SUM(G250:G255)</f>
        <v>0</v>
      </c>
      <c r="H256" s="21">
        <f t="shared" ref="H256" si="138">SUM(H250:H255)</f>
        <v>0</v>
      </c>
      <c r="I256" s="21">
        <f t="shared" ref="I256" si="139">SUM(I250:I255)</f>
        <v>0</v>
      </c>
      <c r="J256" s="21">
        <f t="shared" ref="J256" si="140">SUM(J250:J255)</f>
        <v>0</v>
      </c>
      <c r="K256" s="27"/>
      <c r="L256" s="21">
        <f t="shared" ref="L256" ca="1" si="141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80" t="s">
        <v>4</v>
      </c>
      <c r="D257" s="81"/>
      <c r="E257" s="33"/>
      <c r="F257" s="34">
        <f>F223+F227+F237+F242+F249+F256</f>
        <v>0</v>
      </c>
      <c r="G257" s="34">
        <f t="shared" ref="G257" si="142">G223+G227+G237+G242+G249+G256</f>
        <v>0</v>
      </c>
      <c r="H257" s="34">
        <f t="shared" ref="H257" si="143">H223+H227+H237+H242+H249+H256</f>
        <v>0</v>
      </c>
      <c r="I257" s="34">
        <f t="shared" ref="I257" si="144">I223+I227+I237+I242+I249+I256</f>
        <v>0</v>
      </c>
      <c r="J257" s="34">
        <f t="shared" ref="J257" si="145">J223+J227+J237+J242+J249+J256</f>
        <v>0</v>
      </c>
      <c r="K257" s="35"/>
      <c r="L257" s="34">
        <f t="shared" ref="L257" ca="1" si="146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47">SUM(G258:G264)</f>
        <v>0</v>
      </c>
      <c r="H265" s="21">
        <f t="shared" ref="H265" si="148">SUM(H258:H264)</f>
        <v>0</v>
      </c>
      <c r="I265" s="21">
        <f t="shared" ref="I265" si="149">SUM(I258:I264)</f>
        <v>0</v>
      </c>
      <c r="J265" s="21">
        <f t="shared" ref="J265" si="150">SUM(J258:J264)</f>
        <v>0</v>
      </c>
      <c r="K265" s="27"/>
      <c r="L265" s="21">
        <f t="shared" si="116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51">SUM(G266:G268)</f>
        <v>0</v>
      </c>
      <c r="H269" s="21">
        <f t="shared" ref="H269" si="152">SUM(H266:H268)</f>
        <v>0</v>
      </c>
      <c r="I269" s="21">
        <f t="shared" ref="I269" si="153">SUM(I266:I268)</f>
        <v>0</v>
      </c>
      <c r="J269" s="21">
        <f t="shared" ref="J269" si="154">SUM(J266:J268)</f>
        <v>0</v>
      </c>
      <c r="K269" s="27"/>
      <c r="L269" s="21">
        <f t="shared" ref="L269" ca="1" si="155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56">SUM(G270:G278)</f>
        <v>0</v>
      </c>
      <c r="H279" s="21">
        <f t="shared" ref="H279" si="157">SUM(H270:H278)</f>
        <v>0</v>
      </c>
      <c r="I279" s="21">
        <f t="shared" ref="I279" si="158">SUM(I270:I278)</f>
        <v>0</v>
      </c>
      <c r="J279" s="21">
        <f t="shared" ref="J279" si="159">SUM(J270:J278)</f>
        <v>0</v>
      </c>
      <c r="K279" s="27"/>
      <c r="L279" s="21">
        <f t="shared" ref="L279" ca="1" si="160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61">SUM(G280:G283)</f>
        <v>0</v>
      </c>
      <c r="H284" s="21">
        <f t="shared" ref="H284" si="162">SUM(H280:H283)</f>
        <v>0</v>
      </c>
      <c r="I284" s="21">
        <f t="shared" ref="I284" si="163">SUM(I280:I283)</f>
        <v>0</v>
      </c>
      <c r="J284" s="21">
        <f t="shared" ref="J284" si="164">SUM(J280:J283)</f>
        <v>0</v>
      </c>
      <c r="K284" s="27"/>
      <c r="L284" s="21">
        <f t="shared" ref="L284" ca="1" si="165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66">SUM(G285:G290)</f>
        <v>0</v>
      </c>
      <c r="H291" s="21">
        <f t="shared" ref="H291" si="167">SUM(H285:H290)</f>
        <v>0</v>
      </c>
      <c r="I291" s="21">
        <f t="shared" ref="I291" si="168">SUM(I285:I290)</f>
        <v>0</v>
      </c>
      <c r="J291" s="21">
        <f t="shared" ref="J291" si="169">SUM(J285:J290)</f>
        <v>0</v>
      </c>
      <c r="K291" s="27"/>
      <c r="L291" s="21">
        <f t="shared" ref="L291" ca="1" si="170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71">SUM(G292:G297)</f>
        <v>0</v>
      </c>
      <c r="H298" s="21">
        <f t="shared" ref="H298" si="172">SUM(H292:H297)</f>
        <v>0</v>
      </c>
      <c r="I298" s="21">
        <f t="shared" ref="I298" si="173">SUM(I292:I297)</f>
        <v>0</v>
      </c>
      <c r="J298" s="21">
        <f t="shared" ref="J298" si="174">SUM(J292:J297)</f>
        <v>0</v>
      </c>
      <c r="K298" s="27"/>
      <c r="L298" s="21">
        <f t="shared" ref="L298" ca="1" si="175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80" t="s">
        <v>4</v>
      </c>
      <c r="D299" s="81"/>
      <c r="E299" s="33"/>
      <c r="F299" s="34">
        <f>F265+F269+F279+F284+F291+F298</f>
        <v>0</v>
      </c>
      <c r="G299" s="34">
        <f t="shared" ref="G299" si="176">G265+G269+G279+G284+G291+G298</f>
        <v>0</v>
      </c>
      <c r="H299" s="34">
        <f t="shared" ref="H299" si="177">H265+H269+H279+H284+H291+H298</f>
        <v>0</v>
      </c>
      <c r="I299" s="34">
        <f t="shared" ref="I299" si="178">I265+I269+I279+I284+I291+I298</f>
        <v>0</v>
      </c>
      <c r="J299" s="34">
        <f t="shared" ref="J299" si="179">J265+J269+J279+J284+J291+J298</f>
        <v>0</v>
      </c>
      <c r="K299" s="35"/>
      <c r="L299" s="34">
        <f t="shared" ref="L299" ca="1" si="180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70" t="s">
        <v>105</v>
      </c>
      <c r="F300" s="59">
        <v>200</v>
      </c>
      <c r="G300" s="59">
        <v>21</v>
      </c>
      <c r="H300" s="59">
        <v>34</v>
      </c>
      <c r="I300" s="59">
        <v>4</v>
      </c>
      <c r="J300" s="59">
        <v>405</v>
      </c>
      <c r="K300" s="65">
        <v>221</v>
      </c>
      <c r="L300" s="59">
        <v>62.15</v>
      </c>
    </row>
    <row r="301" spans="1:12" ht="15" x14ac:dyDescent="0.25">
      <c r="A301" s="25"/>
      <c r="B301" s="16"/>
      <c r="C301" s="11"/>
      <c r="D301" s="67" t="s">
        <v>27</v>
      </c>
      <c r="E301" s="70" t="s">
        <v>104</v>
      </c>
      <c r="F301" s="63">
        <v>60</v>
      </c>
      <c r="G301" s="63">
        <v>1</v>
      </c>
      <c r="H301" s="63"/>
      <c r="I301" s="63">
        <v>7</v>
      </c>
      <c r="J301" s="63">
        <v>35</v>
      </c>
      <c r="K301" s="71">
        <v>1031</v>
      </c>
      <c r="L301" s="63">
        <v>9.1300000000000008</v>
      </c>
    </row>
    <row r="302" spans="1:12" ht="15" x14ac:dyDescent="0.25">
      <c r="A302" s="25"/>
      <c r="B302" s="16"/>
      <c r="C302" s="11"/>
      <c r="D302" s="7" t="s">
        <v>22</v>
      </c>
      <c r="E302" s="70" t="s">
        <v>77</v>
      </c>
      <c r="F302" s="63">
        <v>180</v>
      </c>
      <c r="G302" s="63">
        <v>5</v>
      </c>
      <c r="H302" s="63">
        <v>6</v>
      </c>
      <c r="I302" s="63">
        <v>8</v>
      </c>
      <c r="J302" s="63">
        <v>108</v>
      </c>
      <c r="K302" s="65">
        <v>300</v>
      </c>
      <c r="L302" s="63">
        <v>10.9</v>
      </c>
    </row>
    <row r="303" spans="1:12" ht="15" x14ac:dyDescent="0.25">
      <c r="A303" s="25"/>
      <c r="B303" s="16"/>
      <c r="C303" s="11"/>
      <c r="D303" s="73" t="s">
        <v>32</v>
      </c>
      <c r="E303" s="62" t="s">
        <v>57</v>
      </c>
      <c r="F303" s="63">
        <v>40</v>
      </c>
      <c r="G303" s="63">
        <v>3</v>
      </c>
      <c r="H303" s="63"/>
      <c r="I303" s="63">
        <v>19</v>
      </c>
      <c r="J303" s="63">
        <v>95</v>
      </c>
      <c r="K303" s="65">
        <v>299</v>
      </c>
      <c r="L303" s="64">
        <v>3.58</v>
      </c>
    </row>
    <row r="304" spans="1:12" ht="15" x14ac:dyDescent="0.25">
      <c r="A304" s="25"/>
      <c r="B304" s="16"/>
      <c r="C304" s="11"/>
      <c r="D304" s="73" t="s">
        <v>33</v>
      </c>
      <c r="E304" s="70" t="s">
        <v>58</v>
      </c>
      <c r="F304" s="63">
        <v>20</v>
      </c>
      <c r="G304" s="65">
        <v>1</v>
      </c>
      <c r="H304" s="65"/>
      <c r="I304" s="65">
        <v>9</v>
      </c>
      <c r="J304" s="65">
        <v>38</v>
      </c>
      <c r="K304" s="65">
        <v>13003</v>
      </c>
      <c r="L304" s="64">
        <v>1.32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181">SUM(G300:G306)</f>
        <v>31</v>
      </c>
      <c r="H307" s="21">
        <f t="shared" ref="H307" si="182">SUM(H300:H306)</f>
        <v>40</v>
      </c>
      <c r="I307" s="21">
        <f t="shared" ref="I307" si="183">SUM(I300:I306)</f>
        <v>47</v>
      </c>
      <c r="J307" s="21">
        <f t="shared" ref="J307" si="184">SUM(J300:J306)</f>
        <v>681</v>
      </c>
      <c r="K307" s="27"/>
      <c r="L307" s="21">
        <f>SUM(L300:L306)</f>
        <v>87.08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85">SUM(G308:G310)</f>
        <v>0</v>
      </c>
      <c r="H311" s="21">
        <f t="shared" ref="H311" si="186">SUM(H308:H310)</f>
        <v>0</v>
      </c>
      <c r="I311" s="21">
        <f t="shared" ref="I311" si="187">SUM(I308:I310)</f>
        <v>0</v>
      </c>
      <c r="J311" s="21">
        <f t="shared" ref="J311" si="188">SUM(J308:J310)</f>
        <v>0</v>
      </c>
      <c r="K311" s="27"/>
      <c r="L311" s="21">
        <f t="shared" ref="L311" ca="1" si="189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70" t="s">
        <v>106</v>
      </c>
      <c r="F312" s="63">
        <v>100</v>
      </c>
      <c r="G312" s="63">
        <v>2</v>
      </c>
      <c r="H312" s="63">
        <v>10</v>
      </c>
      <c r="I312" s="63">
        <v>10</v>
      </c>
      <c r="J312" s="63">
        <v>136</v>
      </c>
      <c r="K312" s="71">
        <v>1013</v>
      </c>
      <c r="L312" s="63">
        <v>3.7</v>
      </c>
    </row>
    <row r="313" spans="1:12" ht="15" x14ac:dyDescent="0.25">
      <c r="A313" s="25"/>
      <c r="B313" s="16"/>
      <c r="C313" s="11"/>
      <c r="D313" s="7" t="s">
        <v>28</v>
      </c>
      <c r="E313" s="70" t="s">
        <v>107</v>
      </c>
      <c r="F313" s="63">
        <v>200</v>
      </c>
      <c r="G313" s="63">
        <v>2</v>
      </c>
      <c r="H313" s="63">
        <v>4</v>
      </c>
      <c r="I313" s="63">
        <v>13</v>
      </c>
      <c r="J313" s="63">
        <v>91</v>
      </c>
      <c r="K313" s="71">
        <v>104</v>
      </c>
      <c r="L313" s="63">
        <v>5.9</v>
      </c>
    </row>
    <row r="314" spans="1:12" ht="15" x14ac:dyDescent="0.25">
      <c r="A314" s="25"/>
      <c r="B314" s="16"/>
      <c r="C314" s="11"/>
      <c r="D314" s="7" t="s">
        <v>29</v>
      </c>
      <c r="E314" s="70" t="s">
        <v>75</v>
      </c>
      <c r="F314" s="63">
        <v>90</v>
      </c>
      <c r="G314" s="63">
        <v>17</v>
      </c>
      <c r="H314" s="63">
        <v>8</v>
      </c>
      <c r="I314" s="63">
        <v>4</v>
      </c>
      <c r="J314" s="63">
        <v>158</v>
      </c>
      <c r="K314" s="71">
        <v>7062</v>
      </c>
      <c r="L314" s="63">
        <v>26.47</v>
      </c>
    </row>
    <row r="315" spans="1:12" ht="15" x14ac:dyDescent="0.25">
      <c r="A315" s="25"/>
      <c r="B315" s="16"/>
      <c r="C315" s="11"/>
      <c r="D315" s="7" t="s">
        <v>30</v>
      </c>
      <c r="E315" s="70" t="s">
        <v>80</v>
      </c>
      <c r="F315" s="63">
        <v>180</v>
      </c>
      <c r="G315" s="63">
        <v>23</v>
      </c>
      <c r="H315" s="63">
        <v>63</v>
      </c>
      <c r="I315" s="63">
        <v>1014</v>
      </c>
      <c r="J315" s="63">
        <v>115</v>
      </c>
      <c r="K315" s="71">
        <v>7062</v>
      </c>
      <c r="L315" s="63">
        <v>14.43</v>
      </c>
    </row>
    <row r="316" spans="1:12" ht="27" customHeight="1" x14ac:dyDescent="0.25">
      <c r="A316" s="25"/>
      <c r="B316" s="16"/>
      <c r="C316" s="11"/>
      <c r="D316" s="7" t="s">
        <v>31</v>
      </c>
      <c r="E316" s="70" t="s">
        <v>66</v>
      </c>
      <c r="F316" s="63">
        <v>200</v>
      </c>
      <c r="G316" s="63"/>
      <c r="H316" s="63"/>
      <c r="I316" s="63">
        <v>14</v>
      </c>
      <c r="J316" s="63">
        <v>72</v>
      </c>
      <c r="K316" s="65">
        <v>300</v>
      </c>
      <c r="L316" s="63">
        <v>5.74</v>
      </c>
    </row>
    <row r="317" spans="1:12" ht="15" x14ac:dyDescent="0.25">
      <c r="A317" s="25"/>
      <c r="B317" s="16"/>
      <c r="C317" s="11"/>
      <c r="D317" s="73" t="s">
        <v>32</v>
      </c>
      <c r="E317" s="62" t="s">
        <v>57</v>
      </c>
      <c r="F317" s="63">
        <v>40</v>
      </c>
      <c r="G317" s="63">
        <v>3</v>
      </c>
      <c r="H317" s="63"/>
      <c r="I317" s="63">
        <v>19</v>
      </c>
      <c r="J317" s="63">
        <v>95</v>
      </c>
      <c r="K317" s="65">
        <v>299</v>
      </c>
      <c r="L317" s="64">
        <v>3.58</v>
      </c>
    </row>
    <row r="318" spans="1:12" ht="15" x14ac:dyDescent="0.25">
      <c r="A318" s="25"/>
      <c r="B318" s="16"/>
      <c r="C318" s="11"/>
      <c r="D318" s="73" t="s">
        <v>33</v>
      </c>
      <c r="E318" s="70" t="s">
        <v>58</v>
      </c>
      <c r="F318" s="63">
        <v>20</v>
      </c>
      <c r="G318" s="65">
        <v>1</v>
      </c>
      <c r="H318" s="65"/>
      <c r="I318" s="65">
        <v>9</v>
      </c>
      <c r="J318" s="65">
        <v>38</v>
      </c>
      <c r="K318" s="65">
        <v>13003</v>
      </c>
      <c r="L318" s="64">
        <v>1.32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830</v>
      </c>
      <c r="G321" s="21">
        <f t="shared" ref="G321" si="190">SUM(G312:G320)</f>
        <v>48</v>
      </c>
      <c r="H321" s="21">
        <f t="shared" ref="H321" si="191">SUM(H312:H320)</f>
        <v>85</v>
      </c>
      <c r="I321" s="21">
        <f t="shared" ref="I321" si="192">SUM(I312:I320)</f>
        <v>1083</v>
      </c>
      <c r="J321" s="21">
        <f t="shared" ref="J321" si="193">SUM(J312:J320)</f>
        <v>705</v>
      </c>
      <c r="K321" s="27"/>
      <c r="L321" s="21">
        <f>SUM(L312:L320)</f>
        <v>61.14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88" t="s">
        <v>101</v>
      </c>
      <c r="E322" s="70" t="s">
        <v>108</v>
      </c>
      <c r="F322" s="63">
        <v>100</v>
      </c>
      <c r="G322" s="63">
        <v>16</v>
      </c>
      <c r="H322" s="63">
        <v>10</v>
      </c>
      <c r="I322" s="63">
        <v>17</v>
      </c>
      <c r="J322" s="63">
        <v>232</v>
      </c>
      <c r="K322" s="65">
        <v>480</v>
      </c>
      <c r="L322" s="63">
        <v>32.17</v>
      </c>
    </row>
    <row r="323" spans="1:12" ht="15" x14ac:dyDescent="0.25">
      <c r="A323" s="25"/>
      <c r="B323" s="16"/>
      <c r="C323" s="11"/>
      <c r="D323" s="12" t="s">
        <v>31</v>
      </c>
      <c r="E323" s="70" t="s">
        <v>87</v>
      </c>
      <c r="F323" s="63">
        <v>200</v>
      </c>
      <c r="G323" s="63"/>
      <c r="H323" s="63"/>
      <c r="I323" s="63">
        <v>19</v>
      </c>
      <c r="J323" s="63">
        <v>78</v>
      </c>
      <c r="K323" s="65">
        <v>300</v>
      </c>
      <c r="L323" s="63">
        <v>7.6</v>
      </c>
    </row>
    <row r="324" spans="1:12" ht="15" x14ac:dyDescent="0.25">
      <c r="A324" s="25"/>
      <c r="B324" s="16"/>
      <c r="C324" s="11"/>
      <c r="D324" s="73" t="s">
        <v>32</v>
      </c>
      <c r="E324" s="62" t="s">
        <v>47</v>
      </c>
      <c r="F324" s="63">
        <v>20</v>
      </c>
      <c r="G324" s="63">
        <v>2</v>
      </c>
      <c r="H324" s="63"/>
      <c r="I324" s="63">
        <v>10</v>
      </c>
      <c r="J324" s="63">
        <v>47</v>
      </c>
      <c r="K324" s="65">
        <v>299</v>
      </c>
      <c r="L324" s="64">
        <v>1.56</v>
      </c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320</v>
      </c>
      <c r="G326" s="21">
        <f t="shared" ref="G326" si="194">SUM(G322:G325)</f>
        <v>18</v>
      </c>
      <c r="H326" s="21">
        <f t="shared" ref="H326" si="195">SUM(H322:H325)</f>
        <v>10</v>
      </c>
      <c r="I326" s="21">
        <f t="shared" ref="I326" si="196">SUM(I322:I325)</f>
        <v>46</v>
      </c>
      <c r="J326" s="21">
        <f t="shared" ref="J326" si="197">SUM(J322:J325)</f>
        <v>357</v>
      </c>
      <c r="K326" s="27"/>
      <c r="L326" s="21">
        <f>SUM(L322:L325)</f>
        <v>41.330000000000005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70" t="s">
        <v>64</v>
      </c>
      <c r="F327" s="63">
        <v>120</v>
      </c>
      <c r="G327" s="63">
        <v>16</v>
      </c>
      <c r="H327" s="63">
        <v>13</v>
      </c>
      <c r="I327" s="63">
        <v>8</v>
      </c>
      <c r="J327" s="63">
        <v>203</v>
      </c>
      <c r="K327" s="71">
        <v>8</v>
      </c>
      <c r="L327" s="63">
        <v>36.75</v>
      </c>
    </row>
    <row r="328" spans="1:12" ht="15" x14ac:dyDescent="0.25">
      <c r="A328" s="25"/>
      <c r="B328" s="16"/>
      <c r="C328" s="11"/>
      <c r="D328" s="7" t="s">
        <v>30</v>
      </c>
      <c r="E328" s="70" t="s">
        <v>110</v>
      </c>
      <c r="F328" s="63">
        <v>150</v>
      </c>
      <c r="G328" s="63">
        <v>8</v>
      </c>
      <c r="H328" s="63">
        <v>8</v>
      </c>
      <c r="I328" s="63">
        <v>37</v>
      </c>
      <c r="J328" s="63">
        <v>259</v>
      </c>
      <c r="K328" s="71">
        <v>206</v>
      </c>
      <c r="L328" s="63">
        <v>8.7100000000000009</v>
      </c>
    </row>
    <row r="329" spans="1:12" ht="15" x14ac:dyDescent="0.25">
      <c r="A329" s="25"/>
      <c r="B329" s="16"/>
      <c r="C329" s="11"/>
      <c r="D329" s="7" t="s">
        <v>31</v>
      </c>
      <c r="E329" s="70" t="s">
        <v>76</v>
      </c>
      <c r="F329" s="63">
        <v>200</v>
      </c>
      <c r="G329" s="63"/>
      <c r="H329" s="63"/>
      <c r="I329" s="63">
        <v>15</v>
      </c>
      <c r="J329" s="63">
        <v>57</v>
      </c>
      <c r="K329" s="65">
        <v>300</v>
      </c>
      <c r="L329" s="63">
        <v>1.55</v>
      </c>
    </row>
    <row r="330" spans="1:12" ht="15" x14ac:dyDescent="0.25">
      <c r="A330" s="25"/>
      <c r="B330" s="16"/>
      <c r="C330" s="11"/>
      <c r="D330" s="73" t="s">
        <v>32</v>
      </c>
      <c r="E330" s="75" t="s">
        <v>57</v>
      </c>
      <c r="F330" s="63">
        <v>30</v>
      </c>
      <c r="G330" s="63">
        <v>2</v>
      </c>
      <c r="H330" s="63"/>
      <c r="I330" s="63">
        <v>15</v>
      </c>
      <c r="J330" s="63">
        <v>71</v>
      </c>
      <c r="K330" s="65">
        <v>299</v>
      </c>
      <c r="L330" s="64">
        <v>3.58</v>
      </c>
    </row>
    <row r="331" spans="1:12" ht="15" x14ac:dyDescent="0.25">
      <c r="A331" s="25"/>
      <c r="B331" s="16"/>
      <c r="C331" s="11"/>
      <c r="D331" s="67" t="s">
        <v>27</v>
      </c>
      <c r="E331" s="70" t="s">
        <v>109</v>
      </c>
      <c r="F331" s="63">
        <v>60</v>
      </c>
      <c r="G331" s="63">
        <v>1</v>
      </c>
      <c r="H331" s="63">
        <v>9</v>
      </c>
      <c r="I331" s="63">
        <v>2</v>
      </c>
      <c r="J331" s="63">
        <v>89</v>
      </c>
      <c r="K331" s="65">
        <v>8</v>
      </c>
      <c r="L331" s="63">
        <v>10.52</v>
      </c>
    </row>
    <row r="332" spans="1:12" ht="15" x14ac:dyDescent="0.25">
      <c r="A332" s="25"/>
      <c r="B332" s="16"/>
      <c r="C332" s="11"/>
      <c r="D332" s="12" t="s">
        <v>24</v>
      </c>
      <c r="E332" s="70" t="s">
        <v>56</v>
      </c>
      <c r="F332" s="63">
        <v>100</v>
      </c>
      <c r="G332" s="63"/>
      <c r="H332" s="63"/>
      <c r="I332" s="63">
        <v>10</v>
      </c>
      <c r="J332" s="63">
        <v>47</v>
      </c>
      <c r="K332" s="65">
        <v>506</v>
      </c>
      <c r="L332" s="64">
        <v>21.56</v>
      </c>
    </row>
    <row r="333" spans="1:12" ht="15" x14ac:dyDescent="0.25">
      <c r="A333" s="25"/>
      <c r="B333" s="16"/>
      <c r="C333" s="11"/>
      <c r="D333" s="73" t="s">
        <v>33</v>
      </c>
      <c r="E333" s="70" t="s">
        <v>58</v>
      </c>
      <c r="F333" s="63">
        <v>40</v>
      </c>
      <c r="G333" s="65">
        <v>2</v>
      </c>
      <c r="H333" s="65"/>
      <c r="I333" s="65">
        <v>18</v>
      </c>
      <c r="J333" s="65">
        <v>76</v>
      </c>
      <c r="K333" s="65">
        <v>13003</v>
      </c>
      <c r="L333" s="64">
        <v>2.63</v>
      </c>
    </row>
    <row r="334" spans="1:12" ht="15" x14ac:dyDescent="0.25">
      <c r="A334" s="26"/>
      <c r="B334" s="18"/>
      <c r="C334" s="8"/>
      <c r="D334" s="19" t="s">
        <v>39</v>
      </c>
      <c r="E334" s="9"/>
      <c r="F334" s="21">
        <f>SUM(F327:F333)</f>
        <v>700</v>
      </c>
      <c r="G334" s="21">
        <f t="shared" ref="G334" si="198">SUM(G327:G333)</f>
        <v>29</v>
      </c>
      <c r="H334" s="21">
        <f t="shared" ref="H334" si="199">SUM(H327:H333)</f>
        <v>30</v>
      </c>
      <c r="I334" s="21">
        <f t="shared" ref="I334" si="200">SUM(I327:I333)</f>
        <v>105</v>
      </c>
      <c r="J334" s="21">
        <f t="shared" ref="J334" si="201">SUM(J327:J333)</f>
        <v>802</v>
      </c>
      <c r="K334" s="27"/>
      <c r="L334" s="21">
        <f>SUM(L327:L333)</f>
        <v>85.3</v>
      </c>
    </row>
    <row r="335" spans="1:12" ht="15" x14ac:dyDescent="0.25">
      <c r="A335" s="28">
        <f>A300</f>
        <v>2</v>
      </c>
      <c r="B335" s="14">
        <f>B300</f>
        <v>1</v>
      </c>
      <c r="C335" s="10" t="s">
        <v>37</v>
      </c>
      <c r="D335" s="12" t="s">
        <v>38</v>
      </c>
      <c r="E335" s="62" t="s">
        <v>55</v>
      </c>
      <c r="F335" s="63">
        <v>150</v>
      </c>
      <c r="G335" s="63">
        <v>8</v>
      </c>
      <c r="H335" s="63">
        <v>2</v>
      </c>
      <c r="I335" s="63">
        <v>13</v>
      </c>
      <c r="J335" s="63">
        <v>94</v>
      </c>
      <c r="K335" s="65">
        <v>300</v>
      </c>
      <c r="L335" s="64">
        <v>11.68</v>
      </c>
    </row>
    <row r="336" spans="1:12" ht="15" x14ac:dyDescent="0.25">
      <c r="A336" s="25"/>
      <c r="B336" s="16"/>
      <c r="C336" s="11"/>
      <c r="D336" s="73" t="s">
        <v>32</v>
      </c>
      <c r="E336" s="62" t="s">
        <v>57</v>
      </c>
      <c r="F336" s="63">
        <v>50</v>
      </c>
      <c r="G336" s="63">
        <v>4</v>
      </c>
      <c r="H336" s="63"/>
      <c r="I336" s="63">
        <v>24</v>
      </c>
      <c r="J336" s="63">
        <v>119</v>
      </c>
      <c r="K336" s="65">
        <v>299</v>
      </c>
      <c r="L336" s="64">
        <v>5.6</v>
      </c>
    </row>
    <row r="337" spans="1:12" ht="15" x14ac:dyDescent="0.25">
      <c r="A337" s="25"/>
      <c r="B337" s="16"/>
      <c r="C337" s="11"/>
      <c r="D337" s="12" t="s">
        <v>31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customHeight="1" x14ac:dyDescent="0.25">
      <c r="A341" s="26"/>
      <c r="B341" s="18"/>
      <c r="C341" s="8"/>
      <c r="D341" s="20" t="s">
        <v>39</v>
      </c>
      <c r="E341" s="9"/>
      <c r="F341" s="21">
        <f>SUM(F335:F340)</f>
        <v>200</v>
      </c>
      <c r="G341" s="21">
        <f t="shared" ref="G341" si="202">SUM(G335:G340)</f>
        <v>12</v>
      </c>
      <c r="H341" s="21">
        <f t="shared" ref="H341" si="203">SUM(H335:H340)</f>
        <v>2</v>
      </c>
      <c r="I341" s="21">
        <f t="shared" ref="I341" si="204">SUM(I335:I340)</f>
        <v>37</v>
      </c>
      <c r="J341" s="21">
        <f t="shared" ref="J341" si="205">SUM(J335:J340)</f>
        <v>213</v>
      </c>
      <c r="K341" s="27"/>
      <c r="L341" s="21">
        <f>SUM(L335:L340)</f>
        <v>17.28</v>
      </c>
    </row>
    <row r="342" spans="1:12" ht="15.75" customHeight="1" thickBot="1" x14ac:dyDescent="0.25">
      <c r="A342" s="31">
        <f>A300</f>
        <v>2</v>
      </c>
      <c r="B342" s="32">
        <f>B300</f>
        <v>1</v>
      </c>
      <c r="C342" s="80" t="s">
        <v>4</v>
      </c>
      <c r="D342" s="81"/>
      <c r="E342" s="33"/>
      <c r="F342" s="34">
        <f>F307+F311+F321+F326+F334+F341</f>
        <v>2550</v>
      </c>
      <c r="G342" s="34">
        <f t="shared" ref="G342" si="206">G307+G311+G321+G326+G334+G341</f>
        <v>138</v>
      </c>
      <c r="H342" s="34">
        <f t="shared" ref="H342" si="207">H307+H311+H321+H326+H334+H341</f>
        <v>167</v>
      </c>
      <c r="I342" s="34">
        <f t="shared" ref="I342" si="208">I307+I311+I321+I326+I334+I341</f>
        <v>1318</v>
      </c>
      <c r="J342" s="34">
        <f t="shared" ref="J342" si="209">J307+J311+J321+J326+J334+J341</f>
        <v>2758</v>
      </c>
      <c r="K342" s="35"/>
      <c r="L342" s="34">
        <v>292.13</v>
      </c>
    </row>
    <row r="343" spans="1:12" ht="15" x14ac:dyDescent="0.25">
      <c r="A343" s="15">
        <v>2</v>
      </c>
      <c r="B343" s="16">
        <v>2</v>
      </c>
      <c r="C343" s="24" t="s">
        <v>20</v>
      </c>
      <c r="D343" s="5" t="s">
        <v>21</v>
      </c>
      <c r="E343" s="70" t="s">
        <v>114</v>
      </c>
      <c r="F343" s="59">
        <v>200</v>
      </c>
      <c r="G343" s="59">
        <v>9</v>
      </c>
      <c r="H343" s="59">
        <v>24</v>
      </c>
      <c r="I343" s="59">
        <v>37</v>
      </c>
      <c r="J343" s="59">
        <v>401</v>
      </c>
      <c r="K343" s="71">
        <v>202</v>
      </c>
      <c r="L343" s="59">
        <v>11.06</v>
      </c>
    </row>
    <row r="344" spans="1:12" ht="15" customHeight="1" x14ac:dyDescent="0.25">
      <c r="A344" s="15"/>
      <c r="B344" s="16"/>
      <c r="C344" s="11"/>
      <c r="D344" s="12" t="s">
        <v>24</v>
      </c>
      <c r="E344" s="62" t="s">
        <v>56</v>
      </c>
      <c r="F344" s="63">
        <v>100</v>
      </c>
      <c r="G344" s="63"/>
      <c r="H344" s="63"/>
      <c r="I344" s="63">
        <v>10</v>
      </c>
      <c r="J344" s="63">
        <v>47</v>
      </c>
      <c r="K344" s="60">
        <v>506</v>
      </c>
      <c r="L344" s="64">
        <v>24.21</v>
      </c>
    </row>
    <row r="345" spans="1:12" ht="25.5" customHeight="1" x14ac:dyDescent="0.25">
      <c r="A345" s="15"/>
      <c r="B345" s="16"/>
      <c r="C345" s="11"/>
      <c r="D345" s="7" t="s">
        <v>22</v>
      </c>
      <c r="E345" s="70" t="s">
        <v>115</v>
      </c>
      <c r="F345" s="63">
        <v>200</v>
      </c>
      <c r="G345" s="63">
        <v>4</v>
      </c>
      <c r="H345" s="63">
        <v>3</v>
      </c>
      <c r="I345" s="63">
        <v>21</v>
      </c>
      <c r="J345" s="63">
        <v>130</v>
      </c>
      <c r="K345" s="65">
        <v>300</v>
      </c>
      <c r="L345" s="63">
        <v>13.63</v>
      </c>
    </row>
    <row r="346" spans="1:12" ht="15" x14ac:dyDescent="0.25">
      <c r="A346" s="15"/>
      <c r="B346" s="16"/>
      <c r="C346" s="11"/>
      <c r="D346" s="73" t="s">
        <v>32</v>
      </c>
      <c r="E346" s="75" t="s">
        <v>57</v>
      </c>
      <c r="F346" s="63">
        <v>30</v>
      </c>
      <c r="G346" s="63">
        <v>2</v>
      </c>
      <c r="H346" s="63"/>
      <c r="I346" s="63">
        <v>15</v>
      </c>
      <c r="J346" s="63">
        <v>71</v>
      </c>
      <c r="K346" s="65">
        <v>299</v>
      </c>
      <c r="L346" s="64">
        <v>3.58</v>
      </c>
    </row>
    <row r="347" spans="1:12" ht="15" customHeight="1" x14ac:dyDescent="0.25">
      <c r="A347" s="15"/>
      <c r="B347" s="16"/>
      <c r="C347" s="11"/>
      <c r="D347" s="73" t="s">
        <v>33</v>
      </c>
      <c r="E347" s="70" t="s">
        <v>58</v>
      </c>
      <c r="F347" s="63">
        <v>30</v>
      </c>
      <c r="G347" s="65">
        <v>2</v>
      </c>
      <c r="H347" s="65"/>
      <c r="I347" s="65">
        <v>13</v>
      </c>
      <c r="J347" s="65">
        <v>57</v>
      </c>
      <c r="K347" s="65">
        <v>13003</v>
      </c>
      <c r="L347" s="64">
        <v>1.97</v>
      </c>
    </row>
    <row r="348" spans="1:12" ht="15" customHeight="1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customHeight="1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7"/>
      <c r="B350" s="18"/>
      <c r="C350" s="8"/>
      <c r="D350" s="19" t="s">
        <v>39</v>
      </c>
      <c r="E350" s="9"/>
      <c r="F350" s="21">
        <f>SUM(F343:F349)</f>
        <v>560</v>
      </c>
      <c r="G350" s="21">
        <f t="shared" ref="G350" si="210">SUM(G343:G349)</f>
        <v>17</v>
      </c>
      <c r="H350" s="21">
        <f t="shared" ref="H350" si="211">SUM(H343:H349)</f>
        <v>27</v>
      </c>
      <c r="I350" s="21">
        <f t="shared" ref="I350" si="212">SUM(I343:I349)</f>
        <v>96</v>
      </c>
      <c r="J350" s="21">
        <f t="shared" ref="J350" si="213">SUM(J343:J349)</f>
        <v>706</v>
      </c>
      <c r="K350" s="27"/>
      <c r="L350" s="21">
        <f>SUM(L343:L349)</f>
        <v>54.45</v>
      </c>
    </row>
    <row r="351" spans="1:12" ht="27.75" customHeight="1" x14ac:dyDescent="0.25">
      <c r="A351" s="14">
        <f>A343</f>
        <v>2</v>
      </c>
      <c r="B351" s="14">
        <f>B343</f>
        <v>2</v>
      </c>
      <c r="C351" s="10" t="s">
        <v>25</v>
      </c>
      <c r="D351" s="12" t="s">
        <v>101</v>
      </c>
      <c r="E351" s="62" t="s">
        <v>61</v>
      </c>
      <c r="F351" s="63">
        <v>20</v>
      </c>
      <c r="G351" s="63">
        <v>1</v>
      </c>
      <c r="H351" s="63">
        <v>6</v>
      </c>
      <c r="I351" s="63">
        <v>13</v>
      </c>
      <c r="J351" s="63">
        <v>108</v>
      </c>
      <c r="K351" s="60">
        <v>477</v>
      </c>
      <c r="L351" s="64">
        <v>8.2100000000000009</v>
      </c>
    </row>
    <row r="352" spans="1:12" ht="15" customHeight="1" x14ac:dyDescent="0.25">
      <c r="A352" s="15"/>
      <c r="B352" s="16"/>
      <c r="C352" s="11"/>
      <c r="D352" s="7" t="s">
        <v>31</v>
      </c>
      <c r="E352" s="70" t="s">
        <v>116</v>
      </c>
      <c r="F352" s="63">
        <v>200</v>
      </c>
      <c r="G352" s="63">
        <v>1</v>
      </c>
      <c r="H352" s="63"/>
      <c r="I352" s="63">
        <v>18</v>
      </c>
      <c r="J352" s="63">
        <v>76</v>
      </c>
      <c r="K352" s="65">
        <v>311</v>
      </c>
      <c r="L352" s="63">
        <v>22</v>
      </c>
    </row>
    <row r="353" spans="1:12" ht="15" customHeight="1" x14ac:dyDescent="0.25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17"/>
      <c r="B354" s="18"/>
      <c r="C354" s="8"/>
      <c r="D354" s="19" t="s">
        <v>39</v>
      </c>
      <c r="E354" s="9"/>
      <c r="F354" s="21">
        <f>SUM(F351:F353)</f>
        <v>220</v>
      </c>
      <c r="G354" s="21">
        <f t="shared" ref="G354" si="214">SUM(G351:G353)</f>
        <v>2</v>
      </c>
      <c r="H354" s="21">
        <f t="shared" ref="H354" si="215">SUM(H351:H353)</f>
        <v>6</v>
      </c>
      <c r="I354" s="21">
        <f t="shared" ref="I354" si="216">SUM(I351:I353)</f>
        <v>31</v>
      </c>
      <c r="J354" s="21">
        <f t="shared" ref="J354" si="217">SUM(J351:J353)</f>
        <v>184</v>
      </c>
      <c r="K354" s="27"/>
      <c r="L354" s="21">
        <f>SUM(L351:L353)</f>
        <v>30.21</v>
      </c>
    </row>
    <row r="355" spans="1:12" ht="15" customHeight="1" x14ac:dyDescent="0.25">
      <c r="A355" s="14">
        <f>A343</f>
        <v>2</v>
      </c>
      <c r="B355" s="14">
        <f>B343</f>
        <v>2</v>
      </c>
      <c r="C355" s="10" t="s">
        <v>26</v>
      </c>
      <c r="D355" s="7" t="s">
        <v>27</v>
      </c>
      <c r="E355" s="70" t="s">
        <v>117</v>
      </c>
      <c r="F355" s="63">
        <v>60</v>
      </c>
      <c r="G355" s="63">
        <v>3</v>
      </c>
      <c r="H355" s="63">
        <v>3</v>
      </c>
      <c r="I355" s="63">
        <v>16</v>
      </c>
      <c r="J355" s="63">
        <v>106</v>
      </c>
      <c r="K355" s="71">
        <v>1021</v>
      </c>
      <c r="L355" s="63">
        <v>9.64</v>
      </c>
    </row>
    <row r="356" spans="1:12" ht="15" customHeight="1" x14ac:dyDescent="0.25">
      <c r="A356" s="15"/>
      <c r="B356" s="16"/>
      <c r="C356" s="11"/>
      <c r="D356" s="7" t="s">
        <v>28</v>
      </c>
      <c r="E356" s="70" t="s">
        <v>112</v>
      </c>
      <c r="F356" s="63">
        <v>200</v>
      </c>
      <c r="G356" s="63">
        <v>8</v>
      </c>
      <c r="H356" s="63">
        <v>3</v>
      </c>
      <c r="I356" s="63">
        <v>12</v>
      </c>
      <c r="J356" s="63">
        <v>153</v>
      </c>
      <c r="K356" s="71">
        <v>101</v>
      </c>
      <c r="L356" s="63">
        <v>31.35</v>
      </c>
    </row>
    <row r="357" spans="1:12" ht="30.75" customHeight="1" x14ac:dyDescent="0.25">
      <c r="A357" s="15"/>
      <c r="B357" s="16"/>
      <c r="C357" s="11"/>
      <c r="D357" s="7" t="s">
        <v>29</v>
      </c>
      <c r="E357" s="70" t="s">
        <v>118</v>
      </c>
      <c r="F357" s="63">
        <v>100</v>
      </c>
      <c r="G357" s="63">
        <v>9</v>
      </c>
      <c r="H357" s="63">
        <v>6</v>
      </c>
      <c r="I357" s="63">
        <v>8</v>
      </c>
      <c r="J357" s="63">
        <v>141</v>
      </c>
      <c r="K357" s="65">
        <v>274</v>
      </c>
      <c r="L357" s="63">
        <v>63.21</v>
      </c>
    </row>
    <row r="358" spans="1:12" ht="15" customHeight="1" x14ac:dyDescent="0.25">
      <c r="A358" s="15"/>
      <c r="B358" s="16"/>
      <c r="C358" s="11"/>
      <c r="D358" s="7" t="s">
        <v>30</v>
      </c>
      <c r="E358" s="70" t="s">
        <v>84</v>
      </c>
      <c r="F358" s="63">
        <v>200</v>
      </c>
      <c r="G358" s="63">
        <v>4</v>
      </c>
      <c r="H358" s="63">
        <v>9</v>
      </c>
      <c r="I358" s="63">
        <v>21</v>
      </c>
      <c r="J358" s="63">
        <v>212</v>
      </c>
      <c r="K358" s="71">
        <v>261</v>
      </c>
      <c r="L358" s="63">
        <v>8.4600000000000009</v>
      </c>
    </row>
    <row r="359" spans="1:12" ht="15" customHeight="1" x14ac:dyDescent="0.25">
      <c r="A359" s="15"/>
      <c r="B359" s="16"/>
      <c r="C359" s="11"/>
      <c r="D359" s="7" t="s">
        <v>31</v>
      </c>
      <c r="E359" s="70" t="s">
        <v>119</v>
      </c>
      <c r="F359" s="63">
        <v>180</v>
      </c>
      <c r="G359" s="63">
        <v>1</v>
      </c>
      <c r="H359" s="63"/>
      <c r="I359" s="63">
        <v>22</v>
      </c>
      <c r="J359" s="63">
        <v>75</v>
      </c>
      <c r="K359" s="65">
        <v>300</v>
      </c>
      <c r="L359" s="63">
        <v>5.2</v>
      </c>
    </row>
    <row r="360" spans="1:12" ht="15" customHeight="1" x14ac:dyDescent="0.25">
      <c r="A360" s="15"/>
      <c r="B360" s="16"/>
      <c r="C360" s="11"/>
      <c r="D360" s="73" t="s">
        <v>32</v>
      </c>
      <c r="E360" s="75" t="s">
        <v>57</v>
      </c>
      <c r="F360" s="63">
        <v>30</v>
      </c>
      <c r="G360" s="63">
        <v>2</v>
      </c>
      <c r="H360" s="63"/>
      <c r="I360" s="63">
        <v>15</v>
      </c>
      <c r="J360" s="63">
        <v>71</v>
      </c>
      <c r="K360" s="65">
        <v>299</v>
      </c>
      <c r="L360" s="64">
        <v>3.58</v>
      </c>
    </row>
    <row r="361" spans="1:12" ht="15" customHeight="1" x14ac:dyDescent="0.25">
      <c r="A361" s="15"/>
      <c r="B361" s="16"/>
      <c r="C361" s="11"/>
      <c r="D361" s="73" t="s">
        <v>33</v>
      </c>
      <c r="E361" s="70" t="s">
        <v>58</v>
      </c>
      <c r="F361" s="63">
        <v>30</v>
      </c>
      <c r="G361" s="65">
        <v>2</v>
      </c>
      <c r="H361" s="65"/>
      <c r="I361" s="65">
        <v>13</v>
      </c>
      <c r="J361" s="65">
        <v>57</v>
      </c>
      <c r="K361" s="65">
        <v>13003</v>
      </c>
      <c r="L361" s="64">
        <v>1.97</v>
      </c>
    </row>
    <row r="362" spans="1:12" ht="15" customHeight="1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customHeight="1" x14ac:dyDescent="0.25">
      <c r="A364" s="17"/>
      <c r="B364" s="18"/>
      <c r="C364" s="8"/>
      <c r="D364" s="19" t="s">
        <v>39</v>
      </c>
      <c r="E364" s="9"/>
      <c r="F364" s="21">
        <f>SUM(F355:F363)</f>
        <v>800</v>
      </c>
      <c r="G364" s="21">
        <f t="shared" ref="G364" si="218">SUM(G355:G363)</f>
        <v>29</v>
      </c>
      <c r="H364" s="21">
        <f t="shared" ref="H364" si="219">SUM(H355:H363)</f>
        <v>21</v>
      </c>
      <c r="I364" s="21">
        <f t="shared" ref="I364" si="220">SUM(I355:I363)</f>
        <v>107</v>
      </c>
      <c r="J364" s="21">
        <f t="shared" ref="J364" si="221">SUM(J355:J363)</f>
        <v>815</v>
      </c>
      <c r="K364" s="27"/>
      <c r="L364" s="21">
        <f>SUM(L355:L363)</f>
        <v>123.41</v>
      </c>
    </row>
    <row r="365" spans="1:12" ht="27.75" customHeight="1" x14ac:dyDescent="0.25">
      <c r="A365" s="14">
        <f>A343</f>
        <v>2</v>
      </c>
      <c r="B365" s="14">
        <f>B343</f>
        <v>2</v>
      </c>
      <c r="C365" s="10" t="s">
        <v>34</v>
      </c>
      <c r="D365" s="12" t="s">
        <v>35</v>
      </c>
      <c r="E365" s="70" t="s">
        <v>120</v>
      </c>
      <c r="F365" s="63">
        <v>80</v>
      </c>
      <c r="G365" s="63">
        <v>6</v>
      </c>
      <c r="H365" s="63">
        <v>4</v>
      </c>
      <c r="I365" s="63">
        <v>28</v>
      </c>
      <c r="J365" s="63">
        <v>188</v>
      </c>
      <c r="K365" s="65">
        <v>400</v>
      </c>
      <c r="L365" s="63">
        <v>9.58</v>
      </c>
    </row>
    <row r="366" spans="1:12" ht="15" customHeight="1" x14ac:dyDescent="0.25">
      <c r="A366" s="15"/>
      <c r="B366" s="16"/>
      <c r="C366" s="11"/>
      <c r="D366" s="12" t="s">
        <v>31</v>
      </c>
      <c r="E366" s="70" t="s">
        <v>77</v>
      </c>
      <c r="F366" s="63">
        <v>180</v>
      </c>
      <c r="G366" s="63">
        <v>5</v>
      </c>
      <c r="H366" s="63">
        <v>6</v>
      </c>
      <c r="I366" s="63">
        <v>8</v>
      </c>
      <c r="J366" s="63">
        <v>108</v>
      </c>
      <c r="K366" s="65">
        <v>300</v>
      </c>
      <c r="L366" s="63">
        <v>10.9</v>
      </c>
    </row>
    <row r="367" spans="1:12" ht="15" customHeight="1" x14ac:dyDescent="0.25">
      <c r="A367" s="15"/>
      <c r="B367" s="16"/>
      <c r="C367" s="11"/>
      <c r="D367" s="12" t="s">
        <v>24</v>
      </c>
      <c r="E367" s="70" t="s">
        <v>121</v>
      </c>
      <c r="F367" s="63">
        <v>100</v>
      </c>
      <c r="G367" s="63">
        <v>2</v>
      </c>
      <c r="H367" s="63">
        <v>1</v>
      </c>
      <c r="I367" s="63">
        <v>21</v>
      </c>
      <c r="J367" s="63">
        <v>96</v>
      </c>
      <c r="K367" s="71">
        <v>507</v>
      </c>
      <c r="L367" s="63">
        <v>24.05</v>
      </c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customHeight="1" x14ac:dyDescent="0.25">
      <c r="A369" s="17"/>
      <c r="B369" s="18"/>
      <c r="C369" s="8"/>
      <c r="D369" s="19" t="s">
        <v>39</v>
      </c>
      <c r="E369" s="9"/>
      <c r="F369" s="21">
        <f>SUM(F365:F368)</f>
        <v>360</v>
      </c>
      <c r="G369" s="21">
        <f t="shared" ref="G369" si="222">SUM(G365:G368)</f>
        <v>13</v>
      </c>
      <c r="H369" s="21">
        <f t="shared" ref="H369" si="223">SUM(H365:H368)</f>
        <v>11</v>
      </c>
      <c r="I369" s="21">
        <f t="shared" ref="I369" si="224">SUM(I365:I368)</f>
        <v>57</v>
      </c>
      <c r="J369" s="21">
        <f t="shared" ref="J369" si="225">SUM(J365:J368)</f>
        <v>392</v>
      </c>
      <c r="K369" s="27"/>
      <c r="L369" s="21">
        <f>SUM(L365:L368)</f>
        <v>44.53</v>
      </c>
    </row>
    <row r="370" spans="1:12" ht="15" customHeight="1" x14ac:dyDescent="0.25">
      <c r="A370" s="14">
        <f>A343</f>
        <v>2</v>
      </c>
      <c r="B370" s="14">
        <f>B343</f>
        <v>2</v>
      </c>
      <c r="C370" s="10" t="s">
        <v>36</v>
      </c>
      <c r="D370" s="7" t="s">
        <v>21</v>
      </c>
      <c r="E370" s="70" t="s">
        <v>113</v>
      </c>
      <c r="F370" s="63">
        <v>250</v>
      </c>
      <c r="G370" s="63">
        <v>31</v>
      </c>
      <c r="H370" s="63">
        <v>17</v>
      </c>
      <c r="I370" s="63">
        <v>21</v>
      </c>
      <c r="J370" s="63">
        <v>391</v>
      </c>
      <c r="K370" s="71">
        <v>247</v>
      </c>
      <c r="L370" s="63">
        <v>94.82</v>
      </c>
    </row>
    <row r="371" spans="1:12" ht="15" customHeight="1" x14ac:dyDescent="0.25">
      <c r="A371" s="15"/>
      <c r="B371" s="16"/>
      <c r="C371" s="11"/>
      <c r="D371" s="69" t="s">
        <v>27</v>
      </c>
      <c r="E371" s="70" t="s">
        <v>111</v>
      </c>
      <c r="F371" s="63">
        <v>100</v>
      </c>
      <c r="G371" s="63">
        <v>1</v>
      </c>
      <c r="H371" s="63"/>
      <c r="I371" s="63">
        <v>2</v>
      </c>
      <c r="J371" s="63">
        <v>13</v>
      </c>
      <c r="K371" s="71">
        <v>1037</v>
      </c>
      <c r="L371" s="63">
        <v>8.68</v>
      </c>
    </row>
    <row r="372" spans="1:12" ht="15" customHeight="1" x14ac:dyDescent="0.25">
      <c r="A372" s="15"/>
      <c r="B372" s="16"/>
      <c r="C372" s="11"/>
      <c r="D372" s="7" t="s">
        <v>31</v>
      </c>
      <c r="E372" s="70" t="s">
        <v>76</v>
      </c>
      <c r="F372" s="63">
        <v>200</v>
      </c>
      <c r="G372" s="63"/>
      <c r="H372" s="63"/>
      <c r="I372" s="63">
        <v>15</v>
      </c>
      <c r="J372" s="63">
        <v>57</v>
      </c>
      <c r="K372" s="65">
        <v>300</v>
      </c>
      <c r="L372" s="63">
        <v>1.55</v>
      </c>
    </row>
    <row r="373" spans="1:12" ht="15" customHeight="1" x14ac:dyDescent="0.25">
      <c r="A373" s="15"/>
      <c r="B373" s="16"/>
      <c r="C373" s="11"/>
      <c r="D373" s="73" t="s">
        <v>32</v>
      </c>
      <c r="E373" s="75" t="s">
        <v>57</v>
      </c>
      <c r="F373" s="63">
        <v>50</v>
      </c>
      <c r="G373" s="63">
        <v>4</v>
      </c>
      <c r="H373" s="63"/>
      <c r="I373" s="63">
        <v>24</v>
      </c>
      <c r="J373" s="63">
        <v>119</v>
      </c>
      <c r="K373" s="65">
        <v>299</v>
      </c>
      <c r="L373" s="64">
        <v>5.6</v>
      </c>
    </row>
    <row r="374" spans="1:12" ht="15" customHeight="1" x14ac:dyDescent="0.25">
      <c r="A374" s="15"/>
      <c r="B374" s="16"/>
      <c r="C374" s="11"/>
      <c r="D374" s="73" t="s">
        <v>33</v>
      </c>
      <c r="E374" s="70" t="s">
        <v>58</v>
      </c>
      <c r="F374" s="63">
        <v>20</v>
      </c>
      <c r="G374" s="65">
        <v>1</v>
      </c>
      <c r="H374" s="65"/>
      <c r="I374" s="65">
        <v>9</v>
      </c>
      <c r="J374" s="65">
        <v>38</v>
      </c>
      <c r="K374" s="65">
        <v>13003</v>
      </c>
      <c r="L374" s="64">
        <v>1.32</v>
      </c>
    </row>
    <row r="375" spans="1:12" ht="15" customHeight="1" x14ac:dyDescent="0.25">
      <c r="A375" s="15"/>
      <c r="B375" s="16"/>
      <c r="C375" s="11"/>
      <c r="D375" s="6"/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7"/>
      <c r="B376" s="18"/>
      <c r="C376" s="8"/>
      <c r="D376" s="19" t="s">
        <v>39</v>
      </c>
      <c r="E376" s="9"/>
      <c r="F376" s="21">
        <f>SUM(F370:F375)</f>
        <v>620</v>
      </c>
      <c r="G376" s="21">
        <f t="shared" ref="G376" si="226">SUM(G370:G375)</f>
        <v>37</v>
      </c>
      <c r="H376" s="21">
        <f t="shared" ref="H376" si="227">SUM(H370:H375)</f>
        <v>17</v>
      </c>
      <c r="I376" s="21">
        <f t="shared" ref="I376" si="228">SUM(I370:I375)</f>
        <v>71</v>
      </c>
      <c r="J376" s="21">
        <f t="shared" ref="J376" si="229">SUM(J370:J375)</f>
        <v>618</v>
      </c>
      <c r="K376" s="27"/>
      <c r="L376" s="21">
        <f>SUM(L370:L375)</f>
        <v>111.96999999999998</v>
      </c>
    </row>
    <row r="377" spans="1:12" ht="15" x14ac:dyDescent="0.25">
      <c r="A377" s="14">
        <f>A343</f>
        <v>2</v>
      </c>
      <c r="B377" s="14">
        <f>B343</f>
        <v>2</v>
      </c>
      <c r="C377" s="10" t="s">
        <v>37</v>
      </c>
      <c r="D377" s="12" t="s">
        <v>38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35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31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24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7"/>
      <c r="B383" s="18"/>
      <c r="C383" s="8"/>
      <c r="D383" s="20" t="s">
        <v>39</v>
      </c>
      <c r="E383" s="9"/>
      <c r="F383" s="21">
        <f>SUM(F377:F382)</f>
        <v>0</v>
      </c>
      <c r="G383" s="21">
        <f t="shared" ref="G383" si="230">SUM(G377:G382)</f>
        <v>0</v>
      </c>
      <c r="H383" s="21">
        <f t="shared" ref="H383" si="231">SUM(H377:H382)</f>
        <v>0</v>
      </c>
      <c r="I383" s="21">
        <f t="shared" ref="I383" si="232">SUM(I377:I382)</f>
        <v>0</v>
      </c>
      <c r="J383" s="21">
        <f t="shared" ref="J383" si="233">SUM(J377:J382)</f>
        <v>0</v>
      </c>
      <c r="K383" s="27"/>
      <c r="L383" s="21">
        <f t="shared" ref="L383" ca="1" si="234">SUM(L377:L385)</f>
        <v>0</v>
      </c>
    </row>
    <row r="384" spans="1:12" ht="15.75" customHeight="1" thickBot="1" x14ac:dyDescent="0.25">
      <c r="A384" s="36">
        <f>A343</f>
        <v>2</v>
      </c>
      <c r="B384" s="36">
        <f>B343</f>
        <v>2</v>
      </c>
      <c r="C384" s="80" t="s">
        <v>4</v>
      </c>
      <c r="D384" s="81"/>
      <c r="E384" s="33"/>
      <c r="F384" s="34">
        <f>F350+F354+F364+F369+F376+F383</f>
        <v>2560</v>
      </c>
      <c r="G384" s="34">
        <f t="shared" ref="G384" si="235">G350+G354+G364+G369+G376+G383</f>
        <v>98</v>
      </c>
      <c r="H384" s="34">
        <f t="shared" ref="H384" si="236">H350+H354+H364+H369+H376+H383</f>
        <v>82</v>
      </c>
      <c r="I384" s="34">
        <f t="shared" ref="I384" si="237">I350+I354+I364+I369+I376+I383</f>
        <v>362</v>
      </c>
      <c r="J384" s="34">
        <f>J350+J354+J364+J369+J376+J383</f>
        <v>2715</v>
      </c>
      <c r="K384" s="35"/>
      <c r="L384" s="34">
        <v>364.57</v>
      </c>
    </row>
    <row r="385" spans="1:12" ht="15" x14ac:dyDescent="0.25">
      <c r="A385" s="22">
        <v>2</v>
      </c>
      <c r="B385" s="23">
        <v>3</v>
      </c>
      <c r="C385" s="24" t="s">
        <v>20</v>
      </c>
      <c r="D385" s="5" t="s">
        <v>21</v>
      </c>
      <c r="E385" s="70" t="s">
        <v>122</v>
      </c>
      <c r="F385" s="59">
        <v>200</v>
      </c>
      <c r="G385" s="59">
        <v>6</v>
      </c>
      <c r="H385" s="59">
        <v>7</v>
      </c>
      <c r="I385" s="59">
        <v>28</v>
      </c>
      <c r="J385" s="59">
        <v>196</v>
      </c>
      <c r="K385" s="65">
        <v>205</v>
      </c>
      <c r="L385" s="59">
        <v>11.12</v>
      </c>
    </row>
    <row r="386" spans="1:12" ht="15" x14ac:dyDescent="0.25">
      <c r="A386" s="25"/>
      <c r="B386" s="16"/>
      <c r="C386" s="11"/>
      <c r="D386" s="12" t="s">
        <v>24</v>
      </c>
      <c r="E386" s="62" t="s">
        <v>149</v>
      </c>
      <c r="F386" s="63">
        <v>100</v>
      </c>
      <c r="G386" s="63">
        <v>1</v>
      </c>
      <c r="H386" s="63"/>
      <c r="I386" s="63">
        <v>8</v>
      </c>
      <c r="J386" s="63">
        <v>43</v>
      </c>
      <c r="K386" s="71">
        <v>11001</v>
      </c>
      <c r="L386" s="64">
        <v>23.57</v>
      </c>
    </row>
    <row r="387" spans="1:12" ht="15" x14ac:dyDescent="0.25">
      <c r="A387" s="25"/>
      <c r="B387" s="16"/>
      <c r="C387" s="11"/>
      <c r="D387" s="7" t="s">
        <v>22</v>
      </c>
      <c r="E387" s="70" t="s">
        <v>123</v>
      </c>
      <c r="F387" s="63">
        <v>200</v>
      </c>
      <c r="G387" s="63">
        <v>2</v>
      </c>
      <c r="H387" s="63">
        <v>2</v>
      </c>
      <c r="I387" s="63">
        <v>17</v>
      </c>
      <c r="J387" s="63">
        <v>86</v>
      </c>
      <c r="K387" s="65">
        <v>302</v>
      </c>
      <c r="L387" s="63">
        <v>6.47</v>
      </c>
    </row>
    <row r="388" spans="1:12" ht="15" x14ac:dyDescent="0.25">
      <c r="A388" s="25"/>
      <c r="B388" s="16"/>
      <c r="C388" s="11"/>
      <c r="D388" s="73" t="s">
        <v>32</v>
      </c>
      <c r="E388" s="75" t="s">
        <v>57</v>
      </c>
      <c r="F388" s="63">
        <v>50</v>
      </c>
      <c r="G388" s="63">
        <v>4</v>
      </c>
      <c r="H388" s="63"/>
      <c r="I388" s="63">
        <v>24</v>
      </c>
      <c r="J388" s="63">
        <v>119</v>
      </c>
      <c r="K388" s="65">
        <v>299</v>
      </c>
      <c r="L388" s="64">
        <v>5.6</v>
      </c>
    </row>
    <row r="389" spans="1:12" ht="15" x14ac:dyDescent="0.25">
      <c r="A389" s="25"/>
      <c r="B389" s="16"/>
      <c r="C389" s="11"/>
      <c r="D389" s="73" t="s">
        <v>33</v>
      </c>
      <c r="E389" s="70" t="s">
        <v>58</v>
      </c>
      <c r="F389" s="63">
        <v>30</v>
      </c>
      <c r="G389" s="65">
        <v>2</v>
      </c>
      <c r="H389" s="65"/>
      <c r="I389" s="65">
        <v>13</v>
      </c>
      <c r="J389" s="65">
        <v>57</v>
      </c>
      <c r="K389" s="65">
        <v>13003</v>
      </c>
      <c r="L389" s="64">
        <v>1.97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6"/>
      <c r="B392" s="18"/>
      <c r="C392" s="8"/>
      <c r="D392" s="19" t="s">
        <v>39</v>
      </c>
      <c r="E392" s="9"/>
      <c r="F392" s="21">
        <f>SUM(F385:F391)</f>
        <v>580</v>
      </c>
      <c r="G392" s="21">
        <f t="shared" ref="G392" si="238">SUM(G385:G391)</f>
        <v>15</v>
      </c>
      <c r="H392" s="21">
        <f t="shared" ref="H392" si="239">SUM(H385:H391)</f>
        <v>9</v>
      </c>
      <c r="I392" s="21">
        <f t="shared" ref="I392" si="240">SUM(I385:I391)</f>
        <v>90</v>
      </c>
      <c r="J392" s="21">
        <f t="shared" ref="J392" si="241">SUM(J385:J391)</f>
        <v>501</v>
      </c>
      <c r="K392" s="27"/>
      <c r="L392" s="21">
        <f t="shared" ref="L392" si="242">SUM(L385:L391)</f>
        <v>48.73</v>
      </c>
    </row>
    <row r="393" spans="1:12" ht="15" x14ac:dyDescent="0.25">
      <c r="A393" s="28">
        <f>A385</f>
        <v>2</v>
      </c>
      <c r="B393" s="14">
        <f>B385</f>
        <v>3</v>
      </c>
      <c r="C393" s="10" t="s">
        <v>25</v>
      </c>
      <c r="D393" s="12" t="s">
        <v>38</v>
      </c>
      <c r="E393" s="62" t="s">
        <v>148</v>
      </c>
      <c r="F393" s="63">
        <v>200</v>
      </c>
      <c r="G393" s="63">
        <v>6</v>
      </c>
      <c r="H393" s="63">
        <v>6</v>
      </c>
      <c r="I393" s="63">
        <v>8</v>
      </c>
      <c r="J393" s="63">
        <v>112</v>
      </c>
      <c r="K393" s="65">
        <v>300</v>
      </c>
      <c r="L393" s="64">
        <v>14.78</v>
      </c>
    </row>
    <row r="394" spans="1:12" ht="15" x14ac:dyDescent="0.25">
      <c r="A394" s="25"/>
      <c r="B394" s="16"/>
      <c r="C394" s="11"/>
      <c r="D394" s="7"/>
      <c r="E394" s="62"/>
      <c r="F394" s="63"/>
      <c r="G394" s="63"/>
      <c r="H394" s="63"/>
      <c r="I394" s="63"/>
      <c r="J394" s="63"/>
      <c r="K394" s="65"/>
      <c r="L394" s="64"/>
    </row>
    <row r="395" spans="1:12" ht="15" x14ac:dyDescent="0.25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6"/>
      <c r="B396" s="18"/>
      <c r="C396" s="8"/>
      <c r="D396" s="19" t="s">
        <v>39</v>
      </c>
      <c r="E396" s="9"/>
      <c r="F396" s="21">
        <f>SUM(F393:F395)</f>
        <v>200</v>
      </c>
      <c r="G396" s="21">
        <f t="shared" ref="G396" si="243">SUM(G393:G395)</f>
        <v>6</v>
      </c>
      <c r="H396" s="21">
        <f t="shared" ref="H396" si="244">SUM(H393:H395)</f>
        <v>6</v>
      </c>
      <c r="I396" s="21">
        <f t="shared" ref="I396" si="245">SUM(I393:I395)</f>
        <v>8</v>
      </c>
      <c r="J396" s="21">
        <f t="shared" ref="J396" si="246">SUM(J393:J395)</f>
        <v>112</v>
      </c>
      <c r="K396" s="27"/>
      <c r="L396" s="21">
        <f>SUM(L393:L395)</f>
        <v>14.78</v>
      </c>
    </row>
    <row r="397" spans="1:12" ht="15" x14ac:dyDescent="0.25">
      <c r="A397" s="28">
        <f>A385</f>
        <v>2</v>
      </c>
      <c r="B397" s="14">
        <f>B385</f>
        <v>3</v>
      </c>
      <c r="C397" s="10" t="s">
        <v>26</v>
      </c>
      <c r="D397" s="7" t="s">
        <v>27</v>
      </c>
      <c r="E397" s="70" t="s">
        <v>127</v>
      </c>
      <c r="F397" s="63">
        <v>60</v>
      </c>
      <c r="G397" s="63">
        <v>1</v>
      </c>
      <c r="H397" s="63">
        <v>9</v>
      </c>
      <c r="I397" s="63">
        <v>2</v>
      </c>
      <c r="J397" s="63">
        <v>89</v>
      </c>
      <c r="K397" s="71">
        <v>8</v>
      </c>
      <c r="L397" s="63">
        <v>14.44</v>
      </c>
    </row>
    <row r="398" spans="1:12" ht="15" x14ac:dyDescent="0.25">
      <c r="A398" s="25"/>
      <c r="B398" s="16"/>
      <c r="C398" s="11"/>
      <c r="D398" s="7" t="s">
        <v>28</v>
      </c>
      <c r="E398" s="70" t="s">
        <v>128</v>
      </c>
      <c r="F398" s="63">
        <v>200</v>
      </c>
      <c r="G398" s="63">
        <v>3</v>
      </c>
      <c r="H398" s="63">
        <v>7</v>
      </c>
      <c r="I398" s="63">
        <v>12</v>
      </c>
      <c r="J398" s="63">
        <v>124</v>
      </c>
      <c r="K398" s="65">
        <v>110</v>
      </c>
      <c r="L398" s="63">
        <v>19.260000000000002</v>
      </c>
    </row>
    <row r="399" spans="1:12" ht="15" x14ac:dyDescent="0.25">
      <c r="A399" s="25"/>
      <c r="B399" s="16"/>
      <c r="C399" s="11"/>
      <c r="D399" s="7" t="s">
        <v>29</v>
      </c>
      <c r="E399" s="70" t="s">
        <v>96</v>
      </c>
      <c r="F399" s="63">
        <v>100</v>
      </c>
      <c r="G399" s="63">
        <v>17</v>
      </c>
      <c r="H399" s="63">
        <v>22</v>
      </c>
      <c r="I399" s="63">
        <v>12</v>
      </c>
      <c r="J399" s="63">
        <v>313</v>
      </c>
      <c r="K399" s="65">
        <v>254</v>
      </c>
      <c r="L399" s="63">
        <v>63.21</v>
      </c>
    </row>
    <row r="400" spans="1:12" ht="15" x14ac:dyDescent="0.25">
      <c r="A400" s="25"/>
      <c r="B400" s="16"/>
      <c r="C400" s="11"/>
      <c r="D400" s="7" t="s">
        <v>30</v>
      </c>
      <c r="E400" s="70" t="s">
        <v>124</v>
      </c>
      <c r="F400" s="63">
        <v>200</v>
      </c>
      <c r="G400" s="63">
        <v>4</v>
      </c>
      <c r="H400" s="63">
        <v>10</v>
      </c>
      <c r="I400" s="63">
        <v>29</v>
      </c>
      <c r="J400" s="63">
        <v>221</v>
      </c>
      <c r="K400" s="71">
        <v>251</v>
      </c>
      <c r="L400" s="63">
        <v>16.71</v>
      </c>
    </row>
    <row r="401" spans="1:12" ht="15" x14ac:dyDescent="0.25">
      <c r="A401" s="25"/>
      <c r="B401" s="16"/>
      <c r="C401" s="11"/>
      <c r="D401" s="7" t="s">
        <v>31</v>
      </c>
      <c r="E401" s="70" t="s">
        <v>125</v>
      </c>
      <c r="F401" s="63">
        <v>180</v>
      </c>
      <c r="G401" s="63"/>
      <c r="H401" s="63"/>
      <c r="I401" s="63">
        <v>12</v>
      </c>
      <c r="J401" s="63">
        <v>49</v>
      </c>
      <c r="K401" s="65">
        <v>306</v>
      </c>
      <c r="L401" s="63">
        <v>2.67</v>
      </c>
    </row>
    <row r="402" spans="1:12" ht="15" x14ac:dyDescent="0.25">
      <c r="A402" s="25"/>
      <c r="B402" s="16"/>
      <c r="C402" s="11"/>
      <c r="D402" s="73" t="s">
        <v>32</v>
      </c>
      <c r="E402" s="75" t="s">
        <v>57</v>
      </c>
      <c r="F402" s="63">
        <v>30</v>
      </c>
      <c r="G402" s="63">
        <v>2</v>
      </c>
      <c r="H402" s="63"/>
      <c r="I402" s="63">
        <v>15</v>
      </c>
      <c r="J402" s="63">
        <v>71</v>
      </c>
      <c r="K402" s="65">
        <v>299</v>
      </c>
      <c r="L402" s="64">
        <v>3.58</v>
      </c>
    </row>
    <row r="403" spans="1:12" ht="15" x14ac:dyDescent="0.25">
      <c r="A403" s="25"/>
      <c r="B403" s="16"/>
      <c r="C403" s="11"/>
      <c r="D403" s="73" t="s">
        <v>33</v>
      </c>
      <c r="E403" s="70" t="s">
        <v>58</v>
      </c>
      <c r="F403" s="63">
        <v>20</v>
      </c>
      <c r="G403" s="65">
        <v>1</v>
      </c>
      <c r="H403" s="65"/>
      <c r="I403" s="65">
        <v>9</v>
      </c>
      <c r="J403" s="65">
        <v>38</v>
      </c>
      <c r="K403" s="65">
        <v>13003</v>
      </c>
      <c r="L403" s="64">
        <v>1.32</v>
      </c>
    </row>
    <row r="404" spans="1:12" ht="15" x14ac:dyDescent="0.25">
      <c r="A404" s="25"/>
      <c r="B404" s="16"/>
      <c r="C404" s="11"/>
      <c r="D404" s="76"/>
      <c r="E404" s="77"/>
      <c r="F404" s="63"/>
      <c r="G404" s="63"/>
      <c r="H404" s="63"/>
      <c r="I404" s="63"/>
      <c r="J404" s="63"/>
      <c r="K404" s="71"/>
      <c r="L404" s="63"/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6"/>
      <c r="B406" s="18"/>
      <c r="C406" s="8"/>
      <c r="D406" s="19" t="s">
        <v>39</v>
      </c>
      <c r="E406" s="9"/>
      <c r="F406" s="21">
        <f>SUM(F397:F405)</f>
        <v>790</v>
      </c>
      <c r="G406" s="21">
        <f t="shared" ref="G406" si="247">SUM(G397:G405)</f>
        <v>28</v>
      </c>
      <c r="H406" s="21">
        <f t="shared" ref="H406" si="248">SUM(H397:H405)</f>
        <v>48</v>
      </c>
      <c r="I406" s="21">
        <f t="shared" ref="I406" si="249">SUM(I397:I405)</f>
        <v>91</v>
      </c>
      <c r="J406" s="21">
        <f t="shared" ref="J406" si="250">SUM(J397:J405)</f>
        <v>905</v>
      </c>
      <c r="K406" s="27"/>
      <c r="L406" s="21">
        <f>SUM(L397:L405)</f>
        <v>121.19</v>
      </c>
    </row>
    <row r="407" spans="1:12" ht="15" x14ac:dyDescent="0.25">
      <c r="A407" s="28">
        <f>A385</f>
        <v>2</v>
      </c>
      <c r="B407" s="14">
        <f>B385</f>
        <v>3</v>
      </c>
      <c r="C407" s="10" t="s">
        <v>34</v>
      </c>
      <c r="D407" s="73" t="s">
        <v>32</v>
      </c>
      <c r="E407" s="75" t="s">
        <v>57</v>
      </c>
      <c r="F407" s="63">
        <v>40</v>
      </c>
      <c r="G407" s="63">
        <v>3</v>
      </c>
      <c r="H407" s="63"/>
      <c r="I407" s="63">
        <v>19</v>
      </c>
      <c r="J407" s="63">
        <v>95</v>
      </c>
      <c r="K407" s="65">
        <v>299</v>
      </c>
      <c r="L407" s="64">
        <v>2.86</v>
      </c>
    </row>
    <row r="408" spans="1:12" ht="15" x14ac:dyDescent="0.25">
      <c r="A408" s="25"/>
      <c r="B408" s="16"/>
      <c r="C408" s="11"/>
      <c r="D408" s="12" t="s">
        <v>31</v>
      </c>
      <c r="E408" s="70" t="s">
        <v>49</v>
      </c>
      <c r="F408" s="63">
        <v>200</v>
      </c>
      <c r="G408" s="63">
        <v>1</v>
      </c>
      <c r="H408" s="63"/>
      <c r="I408" s="63">
        <v>9</v>
      </c>
      <c r="J408" s="63">
        <v>76</v>
      </c>
      <c r="K408" s="65">
        <v>13003</v>
      </c>
      <c r="L408" s="63">
        <v>22.6</v>
      </c>
    </row>
    <row r="409" spans="1:12" ht="15" x14ac:dyDescent="0.25">
      <c r="A409" s="25"/>
      <c r="B409" s="16"/>
      <c r="C409" s="11"/>
      <c r="D409" s="12" t="s">
        <v>24</v>
      </c>
      <c r="E409" s="62" t="s">
        <v>56</v>
      </c>
      <c r="F409" s="63">
        <v>100</v>
      </c>
      <c r="G409" s="63"/>
      <c r="H409" s="63"/>
      <c r="I409" s="63">
        <v>10</v>
      </c>
      <c r="J409" s="63">
        <v>47</v>
      </c>
      <c r="K409" s="71">
        <v>506</v>
      </c>
      <c r="L409" s="64">
        <v>23.57</v>
      </c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6"/>
      <c r="B411" s="18"/>
      <c r="C411" s="8"/>
      <c r="D411" s="19" t="s">
        <v>39</v>
      </c>
      <c r="E411" s="9"/>
      <c r="F411" s="21">
        <f>SUM(F407:F410)</f>
        <v>340</v>
      </c>
      <c r="G411" s="21">
        <f t="shared" ref="G411" si="251">SUM(G407:G410)</f>
        <v>4</v>
      </c>
      <c r="H411" s="21">
        <f t="shared" ref="H411" si="252">SUM(H407:H410)</f>
        <v>0</v>
      </c>
      <c r="I411" s="21">
        <f t="shared" ref="I411" si="253">SUM(I407:I410)</f>
        <v>38</v>
      </c>
      <c r="J411" s="21">
        <f t="shared" ref="J411" si="254">SUM(J407:J410)</f>
        <v>218</v>
      </c>
      <c r="K411" s="27"/>
      <c r="L411" s="21">
        <f>SUM(L407:L410)</f>
        <v>49.03</v>
      </c>
    </row>
    <row r="412" spans="1:12" ht="15" x14ac:dyDescent="0.25">
      <c r="A412" s="28">
        <f>A385</f>
        <v>2</v>
      </c>
      <c r="B412" s="14">
        <f>B385</f>
        <v>3</v>
      </c>
      <c r="C412" s="10" t="s">
        <v>36</v>
      </c>
      <c r="D412" s="7" t="s">
        <v>21</v>
      </c>
      <c r="E412" s="70" t="s">
        <v>129</v>
      </c>
      <c r="F412" s="63">
        <v>230</v>
      </c>
      <c r="G412" s="63">
        <v>43</v>
      </c>
      <c r="H412" s="63">
        <v>42</v>
      </c>
      <c r="I412" s="63">
        <v>82</v>
      </c>
      <c r="J412" s="63">
        <v>879</v>
      </c>
      <c r="K412" s="65">
        <v>235</v>
      </c>
      <c r="L412" s="63">
        <v>55.01</v>
      </c>
    </row>
    <row r="413" spans="1:12" ht="15" x14ac:dyDescent="0.25">
      <c r="A413" s="25"/>
      <c r="B413" s="16"/>
      <c r="C413" s="11"/>
      <c r="D413" s="76" t="s">
        <v>27</v>
      </c>
      <c r="E413" s="70" t="s">
        <v>126</v>
      </c>
      <c r="F413" s="63">
        <v>100</v>
      </c>
      <c r="G413" s="63">
        <v>3</v>
      </c>
      <c r="H413" s="63">
        <v>4</v>
      </c>
      <c r="I413" s="63">
        <v>8</v>
      </c>
      <c r="J413" s="63">
        <v>85</v>
      </c>
      <c r="K413" s="65">
        <v>1034</v>
      </c>
      <c r="L413" s="63">
        <v>13.64</v>
      </c>
    </row>
    <row r="414" spans="1:12" ht="24.75" customHeight="1" x14ac:dyDescent="0.25">
      <c r="A414" s="25"/>
      <c r="B414" s="16"/>
      <c r="C414" s="11"/>
      <c r="D414" s="7" t="s">
        <v>31</v>
      </c>
      <c r="E414" s="70" t="s">
        <v>66</v>
      </c>
      <c r="F414" s="63">
        <v>200</v>
      </c>
      <c r="G414" s="63"/>
      <c r="H414" s="63"/>
      <c r="I414" s="63">
        <v>14</v>
      </c>
      <c r="J414" s="63">
        <v>72</v>
      </c>
      <c r="K414" s="65">
        <v>300</v>
      </c>
      <c r="L414" s="63">
        <v>7.07</v>
      </c>
    </row>
    <row r="415" spans="1:12" ht="15" x14ac:dyDescent="0.25">
      <c r="A415" s="25"/>
      <c r="B415" s="16"/>
      <c r="C415" s="11"/>
      <c r="D415" s="73" t="s">
        <v>32</v>
      </c>
      <c r="E415" s="75" t="s">
        <v>57</v>
      </c>
      <c r="F415" s="63">
        <v>30</v>
      </c>
      <c r="G415" s="63">
        <v>2</v>
      </c>
      <c r="H415" s="63"/>
      <c r="I415" s="63">
        <v>15</v>
      </c>
      <c r="J415" s="63">
        <v>71</v>
      </c>
      <c r="K415" s="65">
        <v>299</v>
      </c>
      <c r="L415" s="64">
        <v>3.58</v>
      </c>
    </row>
    <row r="416" spans="1:12" ht="15" x14ac:dyDescent="0.25">
      <c r="A416" s="25"/>
      <c r="B416" s="16"/>
      <c r="C416" s="11"/>
      <c r="D416" s="73" t="s">
        <v>33</v>
      </c>
      <c r="E416" s="70" t="s">
        <v>58</v>
      </c>
      <c r="F416" s="63">
        <v>30</v>
      </c>
      <c r="G416" s="65">
        <v>2</v>
      </c>
      <c r="H416" s="65"/>
      <c r="I416" s="65">
        <v>13</v>
      </c>
      <c r="J416" s="65">
        <v>57</v>
      </c>
      <c r="K416" s="65">
        <v>13003</v>
      </c>
      <c r="L416" s="64">
        <v>1.97</v>
      </c>
    </row>
    <row r="417" spans="1:12" ht="15" x14ac:dyDescent="0.25">
      <c r="A417" s="25"/>
      <c r="B417" s="16"/>
      <c r="C417" s="11"/>
      <c r="D417" s="76"/>
      <c r="E417" s="70"/>
      <c r="F417" s="63"/>
      <c r="G417" s="63"/>
      <c r="H417" s="63"/>
      <c r="I417" s="63"/>
      <c r="J417" s="63"/>
      <c r="K417" s="65"/>
      <c r="L417" s="63"/>
    </row>
    <row r="418" spans="1:12" ht="15" x14ac:dyDescent="0.25">
      <c r="A418" s="26"/>
      <c r="B418" s="18"/>
      <c r="C418" s="8"/>
      <c r="D418" s="19" t="s">
        <v>39</v>
      </c>
      <c r="E418" s="9"/>
      <c r="F418" s="21">
        <f>SUM(F412:F417)</f>
        <v>590</v>
      </c>
      <c r="G418" s="21">
        <f t="shared" ref="G418" si="255">SUM(G412:G417)</f>
        <v>50</v>
      </c>
      <c r="H418" s="21">
        <f t="shared" ref="H418" si="256">SUM(H412:H417)</f>
        <v>46</v>
      </c>
      <c r="I418" s="21">
        <f t="shared" ref="I418" si="257">SUM(I412:I417)</f>
        <v>132</v>
      </c>
      <c r="J418" s="21">
        <f t="shared" ref="J418" si="258">SUM(J412:J417)</f>
        <v>1164</v>
      </c>
      <c r="K418" s="27"/>
      <c r="L418" s="21">
        <f>SUM(L412:L417)</f>
        <v>81.27</v>
      </c>
    </row>
    <row r="419" spans="1:12" ht="15" x14ac:dyDescent="0.25">
      <c r="A419" s="28">
        <f>A385</f>
        <v>2</v>
      </c>
      <c r="B419" s="14">
        <f>B385</f>
        <v>3</v>
      </c>
      <c r="C419" s="10" t="s">
        <v>37</v>
      </c>
      <c r="D419" s="12" t="s">
        <v>38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35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31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24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6"/>
      <c r="B425" s="18"/>
      <c r="C425" s="8"/>
      <c r="D425" s="20" t="s">
        <v>39</v>
      </c>
      <c r="E425" s="9"/>
      <c r="F425" s="21">
        <f>SUM(F419:F424)</f>
        <v>0</v>
      </c>
      <c r="G425" s="21">
        <f t="shared" ref="G425" si="259">SUM(G419:G424)</f>
        <v>0</v>
      </c>
      <c r="H425" s="21">
        <f t="shared" ref="H425" si="260">SUM(H419:H424)</f>
        <v>0</v>
      </c>
      <c r="I425" s="21">
        <f t="shared" ref="I425" si="261">SUM(I419:I424)</f>
        <v>0</v>
      </c>
      <c r="J425" s="21">
        <f t="shared" ref="J425" si="262">SUM(J419:J424)</f>
        <v>0</v>
      </c>
      <c r="K425" s="27"/>
      <c r="L425" s="21">
        <f t="shared" ref="L425" ca="1" si="263">SUM(L419:L427)</f>
        <v>0</v>
      </c>
    </row>
    <row r="426" spans="1:12" ht="15.75" customHeight="1" thickBot="1" x14ac:dyDescent="0.25">
      <c r="A426" s="31">
        <f>A385</f>
        <v>2</v>
      </c>
      <c r="B426" s="32">
        <f>B385</f>
        <v>3</v>
      </c>
      <c r="C426" s="80" t="s">
        <v>4</v>
      </c>
      <c r="D426" s="81"/>
      <c r="E426" s="33"/>
      <c r="F426" s="34">
        <f>F392+F396+F406+F411+F418+F425</f>
        <v>2500</v>
      </c>
      <c r="G426" s="34">
        <f t="shared" ref="G426" si="264">G392+G396+G406+G411+G418+G425</f>
        <v>103</v>
      </c>
      <c r="H426" s="34">
        <f t="shared" ref="H426" si="265">H392+H396+H406+H411+H418+H425</f>
        <v>109</v>
      </c>
      <c r="I426" s="34">
        <f t="shared" ref="I426" si="266">I392+I396+I406+I411+I418+I425</f>
        <v>359</v>
      </c>
      <c r="J426" s="34">
        <f t="shared" ref="J426" si="267">J392+J396+J406+J411+J418+J425</f>
        <v>2900</v>
      </c>
      <c r="K426" s="35"/>
      <c r="L426" s="34">
        <v>315</v>
      </c>
    </row>
    <row r="427" spans="1:12" ht="15" x14ac:dyDescent="0.25">
      <c r="A427" s="22">
        <v>2</v>
      </c>
      <c r="B427" s="23">
        <v>4</v>
      </c>
      <c r="C427" s="24" t="s">
        <v>20</v>
      </c>
      <c r="D427" s="5" t="s">
        <v>21</v>
      </c>
      <c r="E427" s="70" t="s">
        <v>130</v>
      </c>
      <c r="F427" s="59">
        <v>200</v>
      </c>
      <c r="G427" s="59">
        <v>5</v>
      </c>
      <c r="H427" s="59">
        <v>5</v>
      </c>
      <c r="I427" s="59">
        <v>17</v>
      </c>
      <c r="J427" s="59">
        <v>135</v>
      </c>
      <c r="K427" s="65">
        <v>108</v>
      </c>
      <c r="L427" s="59">
        <v>21.84</v>
      </c>
    </row>
    <row r="428" spans="1:12" ht="15" x14ac:dyDescent="0.25">
      <c r="A428" s="25"/>
      <c r="B428" s="16"/>
      <c r="C428" s="11"/>
      <c r="D428" s="12" t="s">
        <v>24</v>
      </c>
      <c r="E428" s="62" t="s">
        <v>54</v>
      </c>
      <c r="F428" s="63">
        <v>100</v>
      </c>
      <c r="G428" s="63">
        <v>2</v>
      </c>
      <c r="H428" s="63">
        <v>1</v>
      </c>
      <c r="I428" s="63">
        <v>21</v>
      </c>
      <c r="J428" s="63">
        <v>96</v>
      </c>
      <c r="K428" s="60">
        <v>507</v>
      </c>
      <c r="L428" s="64">
        <v>24.05</v>
      </c>
    </row>
    <row r="429" spans="1:12" ht="15" x14ac:dyDescent="0.25">
      <c r="A429" s="25"/>
      <c r="B429" s="16"/>
      <c r="C429" s="11"/>
      <c r="D429" s="7" t="s">
        <v>22</v>
      </c>
      <c r="E429" s="70" t="s">
        <v>77</v>
      </c>
      <c r="F429" s="63">
        <v>180</v>
      </c>
      <c r="G429" s="63">
        <v>5</v>
      </c>
      <c r="H429" s="63">
        <v>6</v>
      </c>
      <c r="I429" s="63">
        <v>8</v>
      </c>
      <c r="J429" s="63">
        <v>108</v>
      </c>
      <c r="K429" s="65">
        <v>300</v>
      </c>
      <c r="L429" s="63">
        <v>10.9</v>
      </c>
    </row>
    <row r="430" spans="1:12" ht="15" x14ac:dyDescent="0.25">
      <c r="A430" s="25"/>
      <c r="B430" s="16"/>
      <c r="C430" s="11"/>
      <c r="D430" s="73" t="s">
        <v>32</v>
      </c>
      <c r="E430" s="75" t="s">
        <v>57</v>
      </c>
      <c r="F430" s="63">
        <v>40</v>
      </c>
      <c r="G430" s="63">
        <v>3</v>
      </c>
      <c r="H430" s="63"/>
      <c r="I430" s="63">
        <v>19</v>
      </c>
      <c r="J430" s="63">
        <v>95</v>
      </c>
      <c r="K430" s="65">
        <v>299</v>
      </c>
      <c r="L430" s="64">
        <v>3.58</v>
      </c>
    </row>
    <row r="431" spans="1:12" ht="15" x14ac:dyDescent="0.25">
      <c r="A431" s="25"/>
      <c r="B431" s="16"/>
      <c r="C431" s="11"/>
      <c r="D431" s="73" t="s">
        <v>33</v>
      </c>
      <c r="E431" s="70" t="s">
        <v>58</v>
      </c>
      <c r="F431" s="63">
        <v>40</v>
      </c>
      <c r="G431" s="65">
        <v>2</v>
      </c>
      <c r="H431" s="65"/>
      <c r="I431" s="65">
        <v>18</v>
      </c>
      <c r="J431" s="65">
        <v>76</v>
      </c>
      <c r="K431" s="65">
        <v>13003</v>
      </c>
      <c r="L431" s="64">
        <v>2.63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6"/>
      <c r="B434" s="18"/>
      <c r="C434" s="8"/>
      <c r="D434" s="19" t="s">
        <v>39</v>
      </c>
      <c r="E434" s="9"/>
      <c r="F434" s="21">
        <f>SUM(F427:F433)</f>
        <v>560</v>
      </c>
      <c r="G434" s="21">
        <f t="shared" ref="G434" si="268">SUM(G427:G433)</f>
        <v>17</v>
      </c>
      <c r="H434" s="21">
        <f t="shared" ref="H434" si="269">SUM(H427:H433)</f>
        <v>12</v>
      </c>
      <c r="I434" s="21">
        <f t="shared" ref="I434" si="270">SUM(I427:I433)</f>
        <v>83</v>
      </c>
      <c r="J434" s="21">
        <f t="shared" ref="J434" si="271">SUM(J427:J433)</f>
        <v>510</v>
      </c>
      <c r="K434" s="27"/>
      <c r="L434" s="21">
        <f>SUM(L427:L433)</f>
        <v>63</v>
      </c>
    </row>
    <row r="435" spans="1:12" ht="15" x14ac:dyDescent="0.25">
      <c r="A435" s="28">
        <f>A427</f>
        <v>2</v>
      </c>
      <c r="B435" s="14">
        <f>B427</f>
        <v>4</v>
      </c>
      <c r="C435" s="10" t="s">
        <v>25</v>
      </c>
      <c r="D435" s="12" t="s">
        <v>38</v>
      </c>
      <c r="E435" s="62" t="s">
        <v>55</v>
      </c>
      <c r="F435" s="63">
        <v>200</v>
      </c>
      <c r="G435" s="63">
        <v>10</v>
      </c>
      <c r="H435" s="63">
        <v>3</v>
      </c>
      <c r="I435" s="63">
        <v>17</v>
      </c>
      <c r="J435" s="63">
        <v>126</v>
      </c>
      <c r="K435" s="60">
        <v>300</v>
      </c>
      <c r="L435" s="64">
        <v>11.69</v>
      </c>
    </row>
    <row r="436" spans="1:12" ht="15" x14ac:dyDescent="0.25">
      <c r="A436" s="25"/>
      <c r="B436" s="16"/>
      <c r="C436" s="11"/>
      <c r="D436" s="7"/>
      <c r="E436" s="62"/>
      <c r="F436" s="63"/>
      <c r="G436" s="63"/>
      <c r="H436" s="63"/>
      <c r="I436" s="63"/>
      <c r="J436" s="63"/>
      <c r="K436" s="60"/>
      <c r="L436" s="64"/>
    </row>
    <row r="437" spans="1:12" ht="15" x14ac:dyDescent="0.2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 x14ac:dyDescent="0.25">
      <c r="A438" s="26"/>
      <c r="B438" s="18"/>
      <c r="C438" s="8"/>
      <c r="D438" s="19" t="s">
        <v>39</v>
      </c>
      <c r="E438" s="9"/>
      <c r="F438" s="21">
        <f>SUM(F435:F437)</f>
        <v>200</v>
      </c>
      <c r="G438" s="21">
        <f t="shared" ref="G438" si="272">SUM(G435:G437)</f>
        <v>10</v>
      </c>
      <c r="H438" s="21">
        <f t="shared" ref="H438" si="273">SUM(H435:H437)</f>
        <v>3</v>
      </c>
      <c r="I438" s="21">
        <f t="shared" ref="I438" si="274">SUM(I435:I437)</f>
        <v>17</v>
      </c>
      <c r="J438" s="21">
        <f t="shared" ref="J438" si="275">SUM(J435:J437)</f>
        <v>126</v>
      </c>
      <c r="K438" s="27"/>
      <c r="L438" s="21">
        <f>SUM(L435:L437)</f>
        <v>11.69</v>
      </c>
    </row>
    <row r="439" spans="1:12" ht="15" x14ac:dyDescent="0.25">
      <c r="A439" s="28">
        <f>A427</f>
        <v>2</v>
      </c>
      <c r="B439" s="14">
        <f>B427</f>
        <v>4</v>
      </c>
      <c r="C439" s="10" t="s">
        <v>26</v>
      </c>
      <c r="D439" s="7" t="s">
        <v>27</v>
      </c>
      <c r="E439" s="70" t="s">
        <v>97</v>
      </c>
      <c r="F439" s="63">
        <v>60</v>
      </c>
      <c r="G439" s="63">
        <v>1</v>
      </c>
      <c r="H439" s="63">
        <v>6</v>
      </c>
      <c r="I439" s="63">
        <v>4</v>
      </c>
      <c r="J439" s="63">
        <v>78</v>
      </c>
      <c r="K439" s="71">
        <v>1039</v>
      </c>
      <c r="L439" s="63">
        <v>9.66</v>
      </c>
    </row>
    <row r="440" spans="1:12" ht="15" x14ac:dyDescent="0.25">
      <c r="A440" s="25"/>
      <c r="B440" s="16"/>
      <c r="C440" s="11"/>
      <c r="D440" s="7" t="s">
        <v>28</v>
      </c>
      <c r="E440" s="70" t="s">
        <v>131</v>
      </c>
      <c r="F440" s="63">
        <v>200</v>
      </c>
      <c r="G440" s="63">
        <v>6</v>
      </c>
      <c r="H440" s="63">
        <v>3</v>
      </c>
      <c r="I440" s="63">
        <v>18</v>
      </c>
      <c r="J440" s="63">
        <v>132</v>
      </c>
      <c r="K440" s="71">
        <v>106</v>
      </c>
      <c r="L440" s="63">
        <v>11.26</v>
      </c>
    </row>
    <row r="441" spans="1:12" ht="15" x14ac:dyDescent="0.25">
      <c r="A441" s="25"/>
      <c r="B441" s="16"/>
      <c r="C441" s="11"/>
      <c r="D441" s="7" t="s">
        <v>29</v>
      </c>
      <c r="E441" s="70" t="s">
        <v>132</v>
      </c>
      <c r="F441" s="63">
        <v>90</v>
      </c>
      <c r="G441" s="63">
        <v>17</v>
      </c>
      <c r="H441" s="63">
        <v>5</v>
      </c>
      <c r="I441" s="63">
        <v>4</v>
      </c>
      <c r="J441" s="63">
        <v>108</v>
      </c>
      <c r="K441" s="65">
        <v>275</v>
      </c>
      <c r="L441" s="63">
        <v>51.11</v>
      </c>
    </row>
    <row r="442" spans="1:12" ht="15" x14ac:dyDescent="0.25">
      <c r="A442" s="25"/>
      <c r="B442" s="16"/>
      <c r="C442" s="11"/>
      <c r="D442" s="7" t="s">
        <v>30</v>
      </c>
      <c r="E442" s="70" t="s">
        <v>80</v>
      </c>
      <c r="F442" s="63">
        <v>200</v>
      </c>
      <c r="G442" s="63">
        <v>26</v>
      </c>
      <c r="H442" s="63">
        <v>69</v>
      </c>
      <c r="I442" s="63">
        <v>112</v>
      </c>
      <c r="J442" s="63">
        <v>128</v>
      </c>
      <c r="K442" s="65">
        <v>259</v>
      </c>
      <c r="L442" s="63">
        <v>14.08</v>
      </c>
    </row>
    <row r="443" spans="1:12" ht="27" customHeight="1" x14ac:dyDescent="0.25">
      <c r="A443" s="25"/>
      <c r="B443" s="16"/>
      <c r="C443" s="11"/>
      <c r="D443" s="7" t="s">
        <v>31</v>
      </c>
      <c r="E443" s="70" t="s">
        <v>115</v>
      </c>
      <c r="F443" s="63">
        <v>200</v>
      </c>
      <c r="G443" s="63">
        <v>4</v>
      </c>
      <c r="H443" s="63">
        <v>3</v>
      </c>
      <c r="I443" s="63">
        <v>21</v>
      </c>
      <c r="J443" s="63">
        <v>130</v>
      </c>
      <c r="K443" s="65">
        <v>300</v>
      </c>
      <c r="L443" s="63">
        <v>7.42</v>
      </c>
    </row>
    <row r="444" spans="1:12" ht="15" x14ac:dyDescent="0.25">
      <c r="A444" s="25"/>
      <c r="B444" s="16"/>
      <c r="C444" s="11"/>
      <c r="D444" s="73" t="s">
        <v>32</v>
      </c>
      <c r="E444" s="75" t="s">
        <v>57</v>
      </c>
      <c r="F444" s="63">
        <v>50</v>
      </c>
      <c r="G444" s="63">
        <v>4</v>
      </c>
      <c r="H444" s="63"/>
      <c r="I444" s="63">
        <v>24</v>
      </c>
      <c r="J444" s="63">
        <v>119</v>
      </c>
      <c r="K444" s="65">
        <v>299</v>
      </c>
      <c r="L444" s="64">
        <v>5.6</v>
      </c>
    </row>
    <row r="445" spans="1:12" ht="15" x14ac:dyDescent="0.25">
      <c r="A445" s="25"/>
      <c r="B445" s="16"/>
      <c r="C445" s="11"/>
      <c r="D445" s="73" t="s">
        <v>33</v>
      </c>
      <c r="E445" s="70" t="s">
        <v>58</v>
      </c>
      <c r="F445" s="63">
        <v>20</v>
      </c>
      <c r="G445" s="65">
        <v>1</v>
      </c>
      <c r="H445" s="65"/>
      <c r="I445" s="65">
        <v>9</v>
      </c>
      <c r="J445" s="65">
        <v>38</v>
      </c>
      <c r="K445" s="65">
        <v>13003</v>
      </c>
      <c r="L445" s="64">
        <v>1.32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6"/>
      <c r="B448" s="18"/>
      <c r="C448" s="8"/>
      <c r="D448" s="19" t="s">
        <v>39</v>
      </c>
      <c r="E448" s="9"/>
      <c r="F448" s="21">
        <f>SUM(F439:F447)</f>
        <v>820</v>
      </c>
      <c r="G448" s="21">
        <f t="shared" ref="G448" si="276">SUM(G439:G447)</f>
        <v>59</v>
      </c>
      <c r="H448" s="21">
        <f t="shared" ref="H448" si="277">SUM(H439:H447)</f>
        <v>86</v>
      </c>
      <c r="I448" s="21">
        <f t="shared" ref="I448" si="278">SUM(I439:I447)</f>
        <v>192</v>
      </c>
      <c r="J448" s="21">
        <f t="shared" ref="J448" si="279">SUM(J439:J447)</f>
        <v>733</v>
      </c>
      <c r="K448" s="27"/>
      <c r="L448" s="21">
        <f>SUM(L439:L447)</f>
        <v>100.44999999999999</v>
      </c>
    </row>
    <row r="449" spans="1:12" ht="30.75" customHeight="1" x14ac:dyDescent="0.25">
      <c r="A449" s="28">
        <f>A427</f>
        <v>2</v>
      </c>
      <c r="B449" s="14">
        <f>B427</f>
        <v>4</v>
      </c>
      <c r="C449" s="10" t="s">
        <v>34</v>
      </c>
      <c r="D449" s="78" t="s">
        <v>27</v>
      </c>
      <c r="E449" s="70" t="s">
        <v>133</v>
      </c>
      <c r="F449" s="63">
        <v>100</v>
      </c>
      <c r="G449" s="63">
        <v>11</v>
      </c>
      <c r="H449" s="63">
        <v>12</v>
      </c>
      <c r="I449" s="63">
        <v>5</v>
      </c>
      <c r="J449" s="63">
        <v>173</v>
      </c>
      <c r="K449" s="65">
        <v>1021</v>
      </c>
      <c r="L449" s="63">
        <v>21.28</v>
      </c>
    </row>
    <row r="450" spans="1:12" ht="15" x14ac:dyDescent="0.25">
      <c r="A450" s="25"/>
      <c r="B450" s="16"/>
      <c r="C450" s="11"/>
      <c r="D450" s="12" t="s">
        <v>31</v>
      </c>
      <c r="E450" s="70" t="s">
        <v>87</v>
      </c>
      <c r="F450" s="63">
        <v>200</v>
      </c>
      <c r="G450" s="63"/>
      <c r="H450" s="63"/>
      <c r="I450" s="63">
        <v>19</v>
      </c>
      <c r="J450" s="63">
        <v>78</v>
      </c>
      <c r="K450" s="65">
        <v>300</v>
      </c>
      <c r="L450" s="63">
        <v>7.6</v>
      </c>
    </row>
    <row r="451" spans="1:12" ht="15" x14ac:dyDescent="0.25">
      <c r="A451" s="25"/>
      <c r="B451" s="16"/>
      <c r="C451" s="11"/>
      <c r="D451" s="73" t="s">
        <v>32</v>
      </c>
      <c r="E451" s="75" t="s">
        <v>57</v>
      </c>
      <c r="F451" s="63">
        <v>20</v>
      </c>
      <c r="G451" s="63">
        <v>2</v>
      </c>
      <c r="H451" s="63"/>
      <c r="I451" s="63">
        <v>10</v>
      </c>
      <c r="J451" s="63">
        <v>47</v>
      </c>
      <c r="K451" s="65">
        <v>299</v>
      </c>
      <c r="L451" s="64">
        <v>3.58</v>
      </c>
    </row>
    <row r="452" spans="1:12" ht="15" x14ac:dyDescent="0.2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6"/>
      <c r="B453" s="18"/>
      <c r="C453" s="8"/>
      <c r="D453" s="19" t="s">
        <v>39</v>
      </c>
      <c r="E453" s="9"/>
      <c r="F453" s="21">
        <f>SUM(F449:F452)</f>
        <v>320</v>
      </c>
      <c r="G453" s="21">
        <f t="shared" ref="G453" si="280">SUM(G449:G452)</f>
        <v>13</v>
      </c>
      <c r="H453" s="21">
        <f t="shared" ref="H453" si="281">SUM(H449:H452)</f>
        <v>12</v>
      </c>
      <c r="I453" s="21">
        <f t="shared" ref="I453" si="282">SUM(I449:I452)</f>
        <v>34</v>
      </c>
      <c r="J453" s="21">
        <f t="shared" ref="J453" si="283">SUM(J449:J452)</f>
        <v>298</v>
      </c>
      <c r="K453" s="27"/>
      <c r="L453" s="21">
        <f>SUM(L449:L452)</f>
        <v>32.46</v>
      </c>
    </row>
    <row r="454" spans="1:12" ht="15" x14ac:dyDescent="0.25">
      <c r="A454" s="28">
        <f>A427</f>
        <v>2</v>
      </c>
      <c r="B454" s="14">
        <f>B427</f>
        <v>4</v>
      </c>
      <c r="C454" s="10" t="s">
        <v>36</v>
      </c>
      <c r="D454" s="7" t="s">
        <v>21</v>
      </c>
      <c r="E454" s="70" t="s">
        <v>135</v>
      </c>
      <c r="F454" s="63">
        <v>120</v>
      </c>
      <c r="G454" s="63">
        <v>20</v>
      </c>
      <c r="H454" s="63">
        <v>10</v>
      </c>
      <c r="I454" s="63">
        <v>4</v>
      </c>
      <c r="J454" s="63">
        <v>190</v>
      </c>
      <c r="K454" s="65">
        <v>241</v>
      </c>
      <c r="L454" s="63">
        <v>61.9</v>
      </c>
    </row>
    <row r="455" spans="1:12" ht="15" x14ac:dyDescent="0.25">
      <c r="A455" s="25"/>
      <c r="B455" s="16"/>
      <c r="C455" s="11"/>
      <c r="D455" s="78" t="s">
        <v>27</v>
      </c>
      <c r="E455" s="70" t="s">
        <v>134</v>
      </c>
      <c r="F455" s="63">
        <v>60</v>
      </c>
      <c r="G455" s="63">
        <v>1</v>
      </c>
      <c r="H455" s="63">
        <v>4</v>
      </c>
      <c r="I455" s="63">
        <v>6</v>
      </c>
      <c r="J455" s="63">
        <v>64</v>
      </c>
      <c r="K455" s="71">
        <v>9</v>
      </c>
      <c r="L455" s="63">
        <v>6.27</v>
      </c>
    </row>
    <row r="456" spans="1:12" ht="15" x14ac:dyDescent="0.25">
      <c r="A456" s="25"/>
      <c r="B456" s="16"/>
      <c r="C456" s="11"/>
      <c r="D456" s="7" t="s">
        <v>30</v>
      </c>
      <c r="E456" s="70" t="s">
        <v>124</v>
      </c>
      <c r="F456" s="63">
        <v>200</v>
      </c>
      <c r="G456" s="63">
        <v>4</v>
      </c>
      <c r="H456" s="63">
        <v>10</v>
      </c>
      <c r="I456" s="63">
        <v>29</v>
      </c>
      <c r="J456" s="63">
        <v>221</v>
      </c>
      <c r="K456" s="71">
        <v>251</v>
      </c>
      <c r="L456" s="63">
        <v>8.41</v>
      </c>
    </row>
    <row r="457" spans="1:12" ht="15" x14ac:dyDescent="0.25">
      <c r="A457" s="25"/>
      <c r="B457" s="16"/>
      <c r="C457" s="11"/>
      <c r="D457" s="7" t="s">
        <v>31</v>
      </c>
      <c r="E457" s="70" t="s">
        <v>136</v>
      </c>
      <c r="F457" s="63">
        <v>200</v>
      </c>
      <c r="G457" s="63"/>
      <c r="H457" s="63"/>
      <c r="I457" s="63">
        <v>16</v>
      </c>
      <c r="J457" s="63">
        <v>47</v>
      </c>
      <c r="K457" s="65">
        <v>300</v>
      </c>
      <c r="L457" s="63">
        <v>19.36</v>
      </c>
    </row>
    <row r="458" spans="1:12" ht="15" x14ac:dyDescent="0.25">
      <c r="A458" s="25"/>
      <c r="B458" s="16"/>
      <c r="C458" s="11"/>
      <c r="D458" s="73" t="s">
        <v>32</v>
      </c>
      <c r="E458" s="75" t="s">
        <v>57</v>
      </c>
      <c r="F458" s="63">
        <v>30</v>
      </c>
      <c r="G458" s="63">
        <v>2</v>
      </c>
      <c r="H458" s="63"/>
      <c r="I458" s="63">
        <v>15</v>
      </c>
      <c r="J458" s="63">
        <v>71</v>
      </c>
      <c r="K458" s="65">
        <v>299</v>
      </c>
      <c r="L458" s="64">
        <v>3.58</v>
      </c>
    </row>
    <row r="459" spans="1:12" ht="15" x14ac:dyDescent="0.25">
      <c r="A459" s="25"/>
      <c r="B459" s="16"/>
      <c r="C459" s="11"/>
      <c r="D459" s="73" t="s">
        <v>33</v>
      </c>
      <c r="E459" s="70" t="s">
        <v>58</v>
      </c>
      <c r="F459" s="63">
        <v>20</v>
      </c>
      <c r="G459" s="65">
        <v>1</v>
      </c>
      <c r="H459" s="65"/>
      <c r="I459" s="65">
        <v>9</v>
      </c>
      <c r="J459" s="65">
        <v>38</v>
      </c>
      <c r="K459" s="65">
        <v>13003</v>
      </c>
      <c r="L459" s="64">
        <v>1.32</v>
      </c>
    </row>
    <row r="460" spans="1:12" ht="15" x14ac:dyDescent="0.25">
      <c r="A460" s="25"/>
      <c r="B460" s="16"/>
      <c r="C460" s="11"/>
      <c r="D460" s="6"/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6"/>
      <c r="B461" s="18"/>
      <c r="C461" s="8"/>
      <c r="D461" s="19" t="s">
        <v>39</v>
      </c>
      <c r="E461" s="9"/>
      <c r="F461" s="21">
        <f>SUM(F454:F460)</f>
        <v>630</v>
      </c>
      <c r="G461" s="21">
        <f t="shared" ref="G461" si="284">SUM(G454:G460)</f>
        <v>28</v>
      </c>
      <c r="H461" s="21">
        <f t="shared" ref="H461" si="285">SUM(H454:H460)</f>
        <v>24</v>
      </c>
      <c r="I461" s="21">
        <f t="shared" ref="I461" si="286">SUM(I454:I460)</f>
        <v>79</v>
      </c>
      <c r="J461" s="21">
        <f t="shared" ref="J461" si="287">SUM(J454:J460)</f>
        <v>631</v>
      </c>
      <c r="K461" s="27"/>
      <c r="L461" s="21">
        <f>SUM(L454:L460)</f>
        <v>100.83999999999999</v>
      </c>
    </row>
    <row r="462" spans="1:12" ht="15" x14ac:dyDescent="0.25">
      <c r="A462" s="28">
        <f>A427</f>
        <v>2</v>
      </c>
      <c r="B462" s="14">
        <f>B427</f>
        <v>4</v>
      </c>
      <c r="C462" s="10" t="s">
        <v>37</v>
      </c>
      <c r="D462" s="12" t="s">
        <v>38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35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12" t="s">
        <v>31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12" t="s">
        <v>24</v>
      </c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5"/>
      <c r="B467" s="16"/>
      <c r="C467" s="11"/>
      <c r="D467" s="6"/>
      <c r="E467" s="50"/>
      <c r="F467" s="51"/>
      <c r="G467" s="51"/>
      <c r="H467" s="51"/>
      <c r="I467" s="51"/>
      <c r="J467" s="51"/>
      <c r="K467" s="52"/>
      <c r="L467" s="51"/>
    </row>
    <row r="468" spans="1:12" ht="15" x14ac:dyDescent="0.25">
      <c r="A468" s="26"/>
      <c r="B468" s="18"/>
      <c r="C468" s="8"/>
      <c r="D468" s="20" t="s">
        <v>39</v>
      </c>
      <c r="E468" s="9"/>
      <c r="F468" s="21">
        <f>SUM(F462:F467)</f>
        <v>0</v>
      </c>
      <c r="G468" s="21">
        <f t="shared" ref="G468" si="288">SUM(G462:G467)</f>
        <v>0</v>
      </c>
      <c r="H468" s="21">
        <f t="shared" ref="H468" si="289">SUM(H462:H467)</f>
        <v>0</v>
      </c>
      <c r="I468" s="21">
        <f t="shared" ref="I468" si="290">SUM(I462:I467)</f>
        <v>0</v>
      </c>
      <c r="J468" s="21">
        <f t="shared" ref="J468" si="291">SUM(J462:J467)</f>
        <v>0</v>
      </c>
      <c r="K468" s="27"/>
      <c r="L468" s="21">
        <f t="shared" ref="L468" ca="1" si="292">SUM(L462:L470)</f>
        <v>0</v>
      </c>
    </row>
    <row r="469" spans="1:12" ht="15.75" customHeight="1" thickBot="1" x14ac:dyDescent="0.25">
      <c r="A469" s="31">
        <f>A427</f>
        <v>2</v>
      </c>
      <c r="B469" s="32">
        <f>B427</f>
        <v>4</v>
      </c>
      <c r="C469" s="80" t="s">
        <v>4</v>
      </c>
      <c r="D469" s="81"/>
      <c r="E469" s="33"/>
      <c r="F469" s="34">
        <f>F434+F438+F448+F453+F461+F468</f>
        <v>2530</v>
      </c>
      <c r="G469" s="34">
        <f t="shared" ref="G469" si="293">G434+G438+G448+G453+G461+G468</f>
        <v>127</v>
      </c>
      <c r="H469" s="34">
        <f t="shared" ref="H469" si="294">H434+H438+H448+H453+H461+H468</f>
        <v>137</v>
      </c>
      <c r="I469" s="34">
        <f t="shared" ref="I469" si="295">I434+I438+I448+I453+I461+I468</f>
        <v>405</v>
      </c>
      <c r="J469" s="34">
        <f t="shared" ref="J469" si="296">J434+J438+J448+J453+J461+J468</f>
        <v>2298</v>
      </c>
      <c r="K469" s="35"/>
      <c r="L469" s="34">
        <v>308.44</v>
      </c>
    </row>
    <row r="470" spans="1:12" ht="25.5" x14ac:dyDescent="0.25">
      <c r="A470" s="22">
        <v>2</v>
      </c>
      <c r="B470" s="23">
        <v>5</v>
      </c>
      <c r="C470" s="24" t="s">
        <v>20</v>
      </c>
      <c r="D470" s="5" t="s">
        <v>21</v>
      </c>
      <c r="E470" s="70" t="s">
        <v>150</v>
      </c>
      <c r="F470" s="59">
        <v>230</v>
      </c>
      <c r="G470" s="59">
        <v>29</v>
      </c>
      <c r="H470" s="59">
        <v>21</v>
      </c>
      <c r="I470" s="59">
        <v>37</v>
      </c>
      <c r="J470" s="59">
        <v>350</v>
      </c>
      <c r="K470" s="65">
        <v>470</v>
      </c>
      <c r="L470" s="59">
        <v>54.36</v>
      </c>
    </row>
    <row r="471" spans="1:12" ht="15" x14ac:dyDescent="0.25">
      <c r="A471" s="25"/>
      <c r="B471" s="16"/>
      <c r="C471" s="11"/>
      <c r="D471" s="7" t="s">
        <v>22</v>
      </c>
      <c r="E471" s="70" t="s">
        <v>77</v>
      </c>
      <c r="F471" s="63">
        <v>180</v>
      </c>
      <c r="G471" s="63">
        <v>5</v>
      </c>
      <c r="H471" s="63">
        <v>6</v>
      </c>
      <c r="I471" s="63">
        <v>8</v>
      </c>
      <c r="J471" s="63">
        <v>108</v>
      </c>
      <c r="K471" s="65">
        <v>300</v>
      </c>
      <c r="L471" s="63">
        <v>10.9</v>
      </c>
    </row>
    <row r="472" spans="1:12" ht="15" customHeight="1" x14ac:dyDescent="0.25">
      <c r="A472" s="25"/>
      <c r="B472" s="16"/>
      <c r="C472" s="11"/>
      <c r="D472" s="73" t="s">
        <v>32</v>
      </c>
      <c r="E472" s="75" t="s">
        <v>57</v>
      </c>
      <c r="F472" s="63">
        <v>50</v>
      </c>
      <c r="G472" s="63">
        <v>4</v>
      </c>
      <c r="H472" s="63"/>
      <c r="I472" s="63">
        <v>24</v>
      </c>
      <c r="J472" s="63">
        <v>119</v>
      </c>
      <c r="K472" s="65">
        <v>299</v>
      </c>
      <c r="L472" s="64">
        <v>5.6</v>
      </c>
    </row>
    <row r="473" spans="1:12" ht="15" customHeight="1" x14ac:dyDescent="0.25">
      <c r="A473" s="25"/>
      <c r="B473" s="16"/>
      <c r="C473" s="11"/>
      <c r="D473" s="73" t="s">
        <v>33</v>
      </c>
      <c r="E473" s="70" t="s">
        <v>58</v>
      </c>
      <c r="F473" s="63">
        <v>40</v>
      </c>
      <c r="G473" s="65">
        <v>2</v>
      </c>
      <c r="H473" s="65"/>
      <c r="I473" s="65">
        <v>18</v>
      </c>
      <c r="J473" s="65">
        <v>76</v>
      </c>
      <c r="K473" s="65">
        <v>13003</v>
      </c>
      <c r="L473" s="64">
        <v>2.63</v>
      </c>
    </row>
    <row r="474" spans="1:12" ht="15" customHeight="1" x14ac:dyDescent="0.25">
      <c r="A474" s="25"/>
      <c r="B474" s="16"/>
      <c r="C474" s="11"/>
      <c r="D474" s="7" t="s">
        <v>27</v>
      </c>
      <c r="E474" s="50" t="s">
        <v>140</v>
      </c>
      <c r="F474" s="51">
        <v>20</v>
      </c>
      <c r="G474" s="51">
        <v>3</v>
      </c>
      <c r="H474" s="51">
        <v>2</v>
      </c>
      <c r="I474" s="51"/>
      <c r="J474" s="51">
        <v>31</v>
      </c>
      <c r="K474" s="52">
        <v>17</v>
      </c>
      <c r="L474" s="51">
        <v>3.5</v>
      </c>
    </row>
    <row r="475" spans="1:12" ht="15" customHeight="1" x14ac:dyDescent="0.2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 customHeight="1" x14ac:dyDescent="0.25">
      <c r="A476" s="25"/>
      <c r="B476" s="16"/>
      <c r="C476" s="11"/>
      <c r="D476" s="6"/>
      <c r="E476" s="50"/>
      <c r="F476" s="51"/>
      <c r="G476" s="51"/>
      <c r="H476" s="51"/>
      <c r="I476" s="51"/>
      <c r="J476" s="51"/>
      <c r="K476" s="52"/>
      <c r="L476" s="51"/>
    </row>
    <row r="477" spans="1:12" ht="15" customHeight="1" x14ac:dyDescent="0.25">
      <c r="A477" s="26"/>
      <c r="B477" s="18"/>
      <c r="C477" s="8"/>
      <c r="D477" s="19" t="s">
        <v>39</v>
      </c>
      <c r="E477" s="9"/>
      <c r="F477" s="21">
        <f>SUM(F470:F476)</f>
        <v>520</v>
      </c>
      <c r="G477" s="21">
        <f t="shared" ref="G477" si="297">SUM(G470:G476)</f>
        <v>43</v>
      </c>
      <c r="H477" s="21">
        <f t="shared" ref="H477" si="298">SUM(H470:H476)</f>
        <v>29</v>
      </c>
      <c r="I477" s="21">
        <f t="shared" ref="I477" si="299">SUM(I470:I476)</f>
        <v>87</v>
      </c>
      <c r="J477" s="21">
        <f t="shared" ref="J477" si="300">SUM(J470:J476)</f>
        <v>684</v>
      </c>
      <c r="K477" s="27"/>
      <c r="L477" s="21">
        <f>SUM(L470:L476)</f>
        <v>76.989999999999995</v>
      </c>
    </row>
    <row r="478" spans="1:12" ht="15" customHeight="1" x14ac:dyDescent="0.25">
      <c r="A478" s="28">
        <f>A470</f>
        <v>2</v>
      </c>
      <c r="B478" s="14">
        <f>B470</f>
        <v>5</v>
      </c>
      <c r="C478" s="10" t="s">
        <v>25</v>
      </c>
      <c r="D478" s="79" t="s">
        <v>101</v>
      </c>
      <c r="E478" s="70" t="s">
        <v>102</v>
      </c>
      <c r="F478" s="63">
        <v>20</v>
      </c>
      <c r="G478" s="63">
        <v>2</v>
      </c>
      <c r="H478" s="63"/>
      <c r="I478" s="63">
        <v>10</v>
      </c>
      <c r="J478" s="63">
        <v>48</v>
      </c>
      <c r="K478" s="65">
        <v>475</v>
      </c>
      <c r="L478" s="63">
        <v>10.31</v>
      </c>
    </row>
    <row r="479" spans="1:12" ht="15" x14ac:dyDescent="0.25">
      <c r="A479" s="25"/>
      <c r="B479" s="16"/>
      <c r="C479" s="11"/>
      <c r="D479" s="12" t="s">
        <v>38</v>
      </c>
      <c r="E479" s="62" t="s">
        <v>148</v>
      </c>
      <c r="F479" s="63">
        <v>200</v>
      </c>
      <c r="G479" s="63">
        <v>6</v>
      </c>
      <c r="H479" s="63">
        <v>6</v>
      </c>
      <c r="I479" s="63">
        <v>8</v>
      </c>
      <c r="J479" s="63">
        <v>112</v>
      </c>
      <c r="K479" s="65">
        <v>300</v>
      </c>
      <c r="L479" s="64">
        <v>14.68</v>
      </c>
    </row>
    <row r="480" spans="1:12" ht="15" customHeight="1" x14ac:dyDescent="0.25">
      <c r="A480" s="25"/>
      <c r="B480" s="16"/>
      <c r="C480" s="11"/>
      <c r="D480" s="6"/>
      <c r="E480" s="50"/>
      <c r="F480" s="51"/>
      <c r="G480" s="51"/>
      <c r="H480" s="51"/>
      <c r="I480" s="51"/>
      <c r="J480" s="51"/>
      <c r="K480" s="52"/>
      <c r="L480" s="51"/>
    </row>
    <row r="481" spans="1:12" ht="15" customHeight="1" x14ac:dyDescent="0.25">
      <c r="A481" s="26"/>
      <c r="B481" s="18"/>
      <c r="C481" s="8"/>
      <c r="D481" s="19" t="s">
        <v>39</v>
      </c>
      <c r="E481" s="9"/>
      <c r="F481" s="21">
        <f>SUM(F478:F480)</f>
        <v>220</v>
      </c>
      <c r="G481" s="21">
        <f t="shared" ref="G481" si="301">SUM(G478:G480)</f>
        <v>8</v>
      </c>
      <c r="H481" s="21">
        <f t="shared" ref="H481" si="302">SUM(H478:H480)</f>
        <v>6</v>
      </c>
      <c r="I481" s="21">
        <f t="shared" ref="I481" si="303">SUM(I478:I480)</f>
        <v>18</v>
      </c>
      <c r="J481" s="21">
        <f t="shared" ref="J481" si="304">SUM(J478:J480)</f>
        <v>160</v>
      </c>
      <c r="K481" s="27"/>
      <c r="L481" s="21">
        <f>SUM(L478:L480)</f>
        <v>24.990000000000002</v>
      </c>
    </row>
    <row r="482" spans="1:12" ht="15" customHeight="1" x14ac:dyDescent="0.25">
      <c r="A482" s="28">
        <f>A470</f>
        <v>2</v>
      </c>
      <c r="B482" s="14">
        <f>B470</f>
        <v>5</v>
      </c>
      <c r="C482" s="10" t="s">
        <v>26</v>
      </c>
      <c r="D482" s="7" t="s">
        <v>27</v>
      </c>
      <c r="E482" s="70" t="s">
        <v>137</v>
      </c>
      <c r="F482" s="63">
        <v>100</v>
      </c>
      <c r="G482" s="63">
        <v>2</v>
      </c>
      <c r="H482" s="63">
        <v>5</v>
      </c>
      <c r="I482" s="63">
        <v>11</v>
      </c>
      <c r="J482" s="63">
        <v>95</v>
      </c>
      <c r="K482" s="71">
        <v>1021</v>
      </c>
      <c r="L482" s="63">
        <v>6.14</v>
      </c>
    </row>
    <row r="483" spans="1:12" ht="15" x14ac:dyDescent="0.25">
      <c r="A483" s="25"/>
      <c r="B483" s="16"/>
      <c r="C483" s="11"/>
      <c r="D483" s="7" t="s">
        <v>28</v>
      </c>
      <c r="E483" s="70" t="s">
        <v>138</v>
      </c>
      <c r="F483" s="63">
        <v>200</v>
      </c>
      <c r="G483" s="63">
        <v>5</v>
      </c>
      <c r="H483" s="63">
        <v>3</v>
      </c>
      <c r="I483" s="63">
        <v>11</v>
      </c>
      <c r="J483" s="63">
        <v>96</v>
      </c>
      <c r="K483" s="71">
        <v>121</v>
      </c>
      <c r="L483" s="63">
        <v>26.36</v>
      </c>
    </row>
    <row r="484" spans="1:12" ht="15" customHeight="1" x14ac:dyDescent="0.25">
      <c r="A484" s="25"/>
      <c r="B484" s="16"/>
      <c r="C484" s="11"/>
      <c r="D484" s="7" t="s">
        <v>29</v>
      </c>
      <c r="E484" s="70" t="s">
        <v>64</v>
      </c>
      <c r="F484" s="63">
        <v>120</v>
      </c>
      <c r="G484" s="63">
        <v>16</v>
      </c>
      <c r="H484" s="63">
        <v>13</v>
      </c>
      <c r="I484" s="63">
        <v>8</v>
      </c>
      <c r="J484" s="63">
        <v>203</v>
      </c>
      <c r="K484" s="71">
        <v>225</v>
      </c>
      <c r="L484" s="63">
        <v>26.66</v>
      </c>
    </row>
    <row r="485" spans="1:12" ht="15" customHeight="1" x14ac:dyDescent="0.25">
      <c r="A485" s="25"/>
      <c r="B485" s="16"/>
      <c r="C485" s="11"/>
      <c r="D485" s="7" t="s">
        <v>30</v>
      </c>
      <c r="E485" s="70" t="s">
        <v>139</v>
      </c>
      <c r="F485" s="63">
        <v>150</v>
      </c>
      <c r="G485" s="63">
        <v>5</v>
      </c>
      <c r="H485" s="63">
        <v>7</v>
      </c>
      <c r="I485" s="63">
        <v>32</v>
      </c>
      <c r="J485" s="63">
        <v>201</v>
      </c>
      <c r="K485" s="71">
        <v>268</v>
      </c>
      <c r="L485" s="63">
        <v>5.12</v>
      </c>
    </row>
    <row r="486" spans="1:12" ht="15" customHeight="1" x14ac:dyDescent="0.25">
      <c r="A486" s="25"/>
      <c r="B486" s="16"/>
      <c r="C486" s="11"/>
      <c r="D486" s="7" t="s">
        <v>31</v>
      </c>
      <c r="E486" s="70" t="s">
        <v>93</v>
      </c>
      <c r="F486" s="63">
        <v>200</v>
      </c>
      <c r="G486" s="63"/>
      <c r="H486" s="63"/>
      <c r="I486" s="63">
        <v>18</v>
      </c>
      <c r="J486" s="63">
        <v>54</v>
      </c>
      <c r="K486" s="65">
        <v>300</v>
      </c>
      <c r="L486" s="63">
        <v>7.07</v>
      </c>
    </row>
    <row r="487" spans="1:12" ht="15" customHeight="1" x14ac:dyDescent="0.25">
      <c r="A487" s="25"/>
      <c r="B487" s="16"/>
      <c r="C487" s="11"/>
      <c r="D487" s="73" t="s">
        <v>32</v>
      </c>
      <c r="E487" s="75" t="s">
        <v>57</v>
      </c>
      <c r="F487" s="63">
        <v>50</v>
      </c>
      <c r="G487" s="63">
        <v>4</v>
      </c>
      <c r="H487" s="63"/>
      <c r="I487" s="63">
        <v>24</v>
      </c>
      <c r="J487" s="63">
        <v>119</v>
      </c>
      <c r="K487" s="65">
        <v>299</v>
      </c>
      <c r="L487" s="64">
        <v>5.6</v>
      </c>
    </row>
    <row r="488" spans="1:12" ht="15" customHeight="1" x14ac:dyDescent="0.25">
      <c r="A488" s="25"/>
      <c r="B488" s="16"/>
      <c r="C488" s="11"/>
      <c r="D488" s="73" t="s">
        <v>33</v>
      </c>
      <c r="E488" s="70" t="s">
        <v>58</v>
      </c>
      <c r="F488" s="63">
        <v>40</v>
      </c>
      <c r="G488" s="65">
        <v>2</v>
      </c>
      <c r="H488" s="65"/>
      <c r="I488" s="65">
        <v>18</v>
      </c>
      <c r="J488" s="65">
        <v>76</v>
      </c>
      <c r="K488" s="65">
        <v>13003</v>
      </c>
      <c r="L488" s="64">
        <v>2.63</v>
      </c>
    </row>
    <row r="489" spans="1:12" ht="15" customHeight="1" x14ac:dyDescent="0.25">
      <c r="A489" s="25"/>
      <c r="B489" s="16"/>
      <c r="C489" s="11"/>
      <c r="D489" s="76"/>
      <c r="E489" s="70"/>
      <c r="F489" s="63"/>
      <c r="G489" s="63"/>
      <c r="H489" s="63"/>
      <c r="I489" s="63"/>
      <c r="J489" s="63"/>
      <c r="K489" s="71"/>
      <c r="L489" s="63"/>
    </row>
    <row r="490" spans="1:12" ht="15" customHeight="1" x14ac:dyDescent="0.25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5" customHeight="1" x14ac:dyDescent="0.25">
      <c r="A491" s="26"/>
      <c r="B491" s="18"/>
      <c r="C491" s="8"/>
      <c r="D491" s="19" t="s">
        <v>39</v>
      </c>
      <c r="E491" s="9"/>
      <c r="F491" s="21">
        <f>SUM(F482:F490)</f>
        <v>860</v>
      </c>
      <c r="G491" s="21">
        <f t="shared" ref="G491" si="305">SUM(G482:G490)</f>
        <v>34</v>
      </c>
      <c r="H491" s="21">
        <f t="shared" ref="H491" si="306">SUM(H482:H490)</f>
        <v>28</v>
      </c>
      <c r="I491" s="21">
        <f t="shared" ref="I491" si="307">SUM(I482:I490)</f>
        <v>122</v>
      </c>
      <c r="J491" s="21">
        <f t="shared" ref="J491" si="308">SUM(J482:J490)</f>
        <v>844</v>
      </c>
      <c r="K491" s="27"/>
      <c r="L491" s="21">
        <f>SUM(L482:L490)</f>
        <v>79.579999999999984</v>
      </c>
    </row>
    <row r="492" spans="1:12" ht="15" x14ac:dyDescent="0.25">
      <c r="A492" s="28">
        <f>A470</f>
        <v>2</v>
      </c>
      <c r="B492" s="14">
        <f>B470</f>
        <v>5</v>
      </c>
      <c r="C492" s="10" t="s">
        <v>34</v>
      </c>
      <c r="D492" s="12" t="s">
        <v>31</v>
      </c>
      <c r="E492" s="70" t="s">
        <v>116</v>
      </c>
      <c r="F492" s="63">
        <v>200</v>
      </c>
      <c r="G492" s="63">
        <v>1</v>
      </c>
      <c r="H492" s="63"/>
      <c r="I492" s="63">
        <v>18</v>
      </c>
      <c r="J492" s="63">
        <v>76</v>
      </c>
      <c r="K492" s="65">
        <v>311</v>
      </c>
      <c r="L492" s="63">
        <v>23</v>
      </c>
    </row>
    <row r="493" spans="1:12" ht="15" customHeight="1" x14ac:dyDescent="0.25">
      <c r="A493" s="25"/>
      <c r="B493" s="16"/>
      <c r="C493" s="11"/>
      <c r="D493" s="12" t="s">
        <v>24</v>
      </c>
      <c r="E493" s="70" t="s">
        <v>90</v>
      </c>
      <c r="F493" s="63">
        <v>150</v>
      </c>
      <c r="G493" s="63">
        <v>1</v>
      </c>
      <c r="H493" s="63">
        <v>1</v>
      </c>
      <c r="I493" s="63">
        <v>15</v>
      </c>
      <c r="J493" s="63">
        <v>71</v>
      </c>
      <c r="K493" s="71">
        <v>11001</v>
      </c>
      <c r="L493" s="63">
        <v>21.31</v>
      </c>
    </row>
    <row r="494" spans="1:12" ht="15" customHeight="1" x14ac:dyDescent="0.25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5" customHeight="1" x14ac:dyDescent="0.25">
      <c r="A495" s="25"/>
      <c r="B495" s="16"/>
      <c r="C495" s="11"/>
      <c r="D495" s="6"/>
      <c r="E495" s="50"/>
      <c r="F495" s="51"/>
      <c r="G495" s="51"/>
      <c r="H495" s="51"/>
      <c r="I495" s="51"/>
      <c r="J495" s="51"/>
      <c r="K495" s="52"/>
      <c r="L495" s="51"/>
    </row>
    <row r="496" spans="1:12" ht="15" customHeight="1" x14ac:dyDescent="0.25">
      <c r="A496" s="26"/>
      <c r="B496" s="18"/>
      <c r="C496" s="8"/>
      <c r="D496" s="19" t="s">
        <v>39</v>
      </c>
      <c r="E496" s="9"/>
      <c r="F496" s="21">
        <f>SUM(F492:F495)</f>
        <v>350</v>
      </c>
      <c r="G496" s="21">
        <f t="shared" ref="G496" si="309">SUM(G492:G495)</f>
        <v>2</v>
      </c>
      <c r="H496" s="21">
        <f t="shared" ref="H496" si="310">SUM(H492:H495)</f>
        <v>1</v>
      </c>
      <c r="I496" s="21">
        <f t="shared" ref="I496" si="311">SUM(I492:I495)</f>
        <v>33</v>
      </c>
      <c r="J496" s="21">
        <f t="shared" ref="J496" si="312">SUM(J492:J495)</f>
        <v>147</v>
      </c>
      <c r="K496" s="27"/>
      <c r="L496" s="21">
        <f>SUM(L492:L495)</f>
        <v>44.31</v>
      </c>
    </row>
    <row r="497" spans="1:12" ht="15" x14ac:dyDescent="0.25">
      <c r="A497" s="28">
        <f>A470</f>
        <v>2</v>
      </c>
      <c r="B497" s="14">
        <f>B470</f>
        <v>5</v>
      </c>
      <c r="C497" s="10" t="s">
        <v>36</v>
      </c>
      <c r="D497" s="7" t="s">
        <v>21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30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7" t="s">
        <v>31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7" t="s">
        <v>23</v>
      </c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5"/>
      <c r="B502" s="16"/>
      <c r="C502" s="11"/>
      <c r="D502" s="6"/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6"/>
      <c r="B503" s="18"/>
      <c r="C503" s="8"/>
      <c r="D503" s="19" t="s">
        <v>39</v>
      </c>
      <c r="E503" s="9"/>
      <c r="F503" s="21">
        <f>SUM(F497:F502)</f>
        <v>0</v>
      </c>
      <c r="G503" s="21">
        <f t="shared" ref="G503" si="313">SUM(G497:G502)</f>
        <v>0</v>
      </c>
      <c r="H503" s="21">
        <f t="shared" ref="H503" si="314">SUM(H497:H502)</f>
        <v>0</v>
      </c>
      <c r="I503" s="21">
        <f t="shared" ref="I503" si="315">SUM(I497:I502)</f>
        <v>0</v>
      </c>
      <c r="J503" s="21">
        <f t="shared" ref="J503" si="316">SUM(J497:J502)</f>
        <v>0</v>
      </c>
      <c r="K503" s="27"/>
      <c r="L503" s="21">
        <f t="shared" ref="L503" ca="1" si="317">SUM(L497:L505)</f>
        <v>0</v>
      </c>
    </row>
    <row r="504" spans="1:12" ht="15" x14ac:dyDescent="0.25">
      <c r="A504" s="28">
        <f>A470</f>
        <v>2</v>
      </c>
      <c r="B504" s="14">
        <f>B470</f>
        <v>5</v>
      </c>
      <c r="C504" s="10" t="s">
        <v>37</v>
      </c>
      <c r="D504" s="12" t="s">
        <v>38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35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12" t="s">
        <v>31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12" t="s">
        <v>24</v>
      </c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5"/>
      <c r="B509" s="16"/>
      <c r="C509" s="11"/>
      <c r="D509" s="6"/>
      <c r="E509" s="50"/>
      <c r="F509" s="51"/>
      <c r="G509" s="51"/>
      <c r="H509" s="51"/>
      <c r="I509" s="51"/>
      <c r="J509" s="51"/>
      <c r="K509" s="52"/>
      <c r="L509" s="51"/>
    </row>
    <row r="510" spans="1:12" ht="15" x14ac:dyDescent="0.25">
      <c r="A510" s="26"/>
      <c r="B510" s="18"/>
      <c r="C510" s="8"/>
      <c r="D510" s="20" t="s">
        <v>39</v>
      </c>
      <c r="E510" s="9"/>
      <c r="F510" s="21">
        <f>SUM(F504:F509)</f>
        <v>0</v>
      </c>
      <c r="G510" s="21">
        <f t="shared" ref="G510" si="318">SUM(G504:G509)</f>
        <v>0</v>
      </c>
      <c r="H510" s="21">
        <f t="shared" ref="H510" si="319">SUM(H504:H509)</f>
        <v>0</v>
      </c>
      <c r="I510" s="21">
        <f t="shared" ref="I510" si="320">SUM(I504:I509)</f>
        <v>0</v>
      </c>
      <c r="J510" s="21">
        <f t="shared" ref="J510" si="321">SUM(J504:J509)</f>
        <v>0</v>
      </c>
      <c r="K510" s="27"/>
      <c r="L510" s="21">
        <f t="shared" ref="L510" ca="1" si="322">SUM(L504:L512)</f>
        <v>0</v>
      </c>
    </row>
    <row r="511" spans="1:12" ht="15.75" customHeight="1" thickBot="1" x14ac:dyDescent="0.25">
      <c r="A511" s="31">
        <f>A470</f>
        <v>2</v>
      </c>
      <c r="B511" s="32">
        <f>B470</f>
        <v>5</v>
      </c>
      <c r="C511" s="80" t="s">
        <v>4</v>
      </c>
      <c r="D511" s="81"/>
      <c r="E511" s="33"/>
      <c r="F511" s="34">
        <f>F477+F481+F491+F496+F503+F510</f>
        <v>1950</v>
      </c>
      <c r="G511" s="34">
        <f t="shared" ref="G511" si="323">G477+G481+G491+G496+G503+G510</f>
        <v>87</v>
      </c>
      <c r="H511" s="34">
        <f t="shared" ref="H511" si="324">H477+H481+H491+H496+H503+H510</f>
        <v>64</v>
      </c>
      <c r="I511" s="34">
        <f t="shared" ref="I511" si="325">I477+I481+I491+I496+I503+I510</f>
        <v>260</v>
      </c>
      <c r="J511" s="34">
        <f t="shared" ref="J511" si="326">J477+J481+J491+J496+J503+J510</f>
        <v>1835</v>
      </c>
      <c r="K511" s="35"/>
      <c r="L511" s="34">
        <v>260.87</v>
      </c>
    </row>
    <row r="512" spans="1:12" ht="15" x14ac:dyDescent="0.25">
      <c r="A512" s="22">
        <v>2</v>
      </c>
      <c r="B512" s="23">
        <v>6</v>
      </c>
      <c r="C512" s="24" t="s">
        <v>20</v>
      </c>
      <c r="D512" s="5" t="s">
        <v>21</v>
      </c>
      <c r="E512" s="47"/>
      <c r="F512" s="48"/>
      <c r="G512" s="48"/>
      <c r="H512" s="48"/>
      <c r="I512" s="48"/>
      <c r="J512" s="48"/>
      <c r="K512" s="49"/>
      <c r="L512" s="48"/>
    </row>
    <row r="513" spans="1:12" ht="15" x14ac:dyDescent="0.25">
      <c r="A513" s="25"/>
      <c r="B513" s="16"/>
      <c r="C513" s="11"/>
      <c r="D513" s="6"/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22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7" t="s">
        <v>23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7" t="s">
        <v>24</v>
      </c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5"/>
      <c r="B518" s="16"/>
      <c r="C518" s="11"/>
      <c r="D518" s="6"/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6"/>
      <c r="B519" s="18"/>
      <c r="C519" s="8"/>
      <c r="D519" s="19" t="s">
        <v>39</v>
      </c>
      <c r="E519" s="9"/>
      <c r="F519" s="21">
        <f>SUM(F512:F518)</f>
        <v>0</v>
      </c>
      <c r="G519" s="21">
        <f t="shared" ref="G519" si="327">SUM(G512:G518)</f>
        <v>0</v>
      </c>
      <c r="H519" s="21">
        <f t="shared" ref="H519" si="328">SUM(H512:H518)</f>
        <v>0</v>
      </c>
      <c r="I519" s="21">
        <f t="shared" ref="I519" si="329">SUM(I512:I518)</f>
        <v>0</v>
      </c>
      <c r="J519" s="21">
        <f t="shared" ref="J519" si="330">SUM(J512:J518)</f>
        <v>0</v>
      </c>
      <c r="K519" s="27"/>
      <c r="L519" s="21">
        <f t="shared" ref="L519" si="331">SUM(L512:L518)</f>
        <v>0</v>
      </c>
    </row>
    <row r="520" spans="1:12" ht="15" x14ac:dyDescent="0.25">
      <c r="A520" s="28">
        <f>A512</f>
        <v>2</v>
      </c>
      <c r="B520" s="14">
        <f>B512</f>
        <v>6</v>
      </c>
      <c r="C520" s="10" t="s">
        <v>25</v>
      </c>
      <c r="D520" s="12" t="s">
        <v>24</v>
      </c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5" x14ac:dyDescent="0.25">
      <c r="A522" s="25"/>
      <c r="B522" s="16"/>
      <c r="C522" s="11"/>
      <c r="D522" s="6"/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6"/>
      <c r="B523" s="18"/>
      <c r="C523" s="8"/>
      <c r="D523" s="19" t="s">
        <v>39</v>
      </c>
      <c r="E523" s="9"/>
      <c r="F523" s="21">
        <f>SUM(F520:F522)</f>
        <v>0</v>
      </c>
      <c r="G523" s="21">
        <f t="shared" ref="G523" si="332">SUM(G520:G522)</f>
        <v>0</v>
      </c>
      <c r="H523" s="21">
        <f t="shared" ref="H523" si="333">SUM(H520:H522)</f>
        <v>0</v>
      </c>
      <c r="I523" s="21">
        <f t="shared" ref="I523" si="334">SUM(I520:I522)</f>
        <v>0</v>
      </c>
      <c r="J523" s="21">
        <f t="shared" ref="J523" si="335">SUM(J520:J522)</f>
        <v>0</v>
      </c>
      <c r="K523" s="27"/>
      <c r="L523" s="21">
        <f t="shared" ref="L523" ca="1" si="336">SUM(L520:L528)</f>
        <v>0</v>
      </c>
    </row>
    <row r="524" spans="1:12" ht="15" x14ac:dyDescent="0.25">
      <c r="A524" s="28">
        <f>A512</f>
        <v>2</v>
      </c>
      <c r="B524" s="14">
        <f>B512</f>
        <v>6</v>
      </c>
      <c r="C524" s="10" t="s">
        <v>26</v>
      </c>
      <c r="D524" s="7" t="s">
        <v>27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28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29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30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31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7" t="s">
        <v>32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7" t="s">
        <v>33</v>
      </c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6"/>
      <c r="B533" s="18"/>
      <c r="C533" s="8"/>
      <c r="D533" s="19" t="s">
        <v>39</v>
      </c>
      <c r="E533" s="9"/>
      <c r="F533" s="21">
        <f>SUM(F524:F532)</f>
        <v>0</v>
      </c>
      <c r="G533" s="21">
        <f t="shared" ref="G533" si="337">SUM(G524:G532)</f>
        <v>0</v>
      </c>
      <c r="H533" s="21">
        <f t="shared" ref="H533" si="338">SUM(H524:H532)</f>
        <v>0</v>
      </c>
      <c r="I533" s="21">
        <f t="shared" ref="I533" si="339">SUM(I524:I532)</f>
        <v>0</v>
      </c>
      <c r="J533" s="21">
        <f t="shared" ref="J533" si="340">SUM(J524:J532)</f>
        <v>0</v>
      </c>
      <c r="K533" s="27"/>
      <c r="L533" s="21">
        <f t="shared" ref="L533" ca="1" si="341">SUM(L530:L538)</f>
        <v>0</v>
      </c>
    </row>
    <row r="534" spans="1:12" ht="15" x14ac:dyDescent="0.25">
      <c r="A534" s="28">
        <f>A512</f>
        <v>2</v>
      </c>
      <c r="B534" s="14">
        <f>B512</f>
        <v>6</v>
      </c>
      <c r="C534" s="10" t="s">
        <v>34</v>
      </c>
      <c r="D534" s="12" t="s">
        <v>35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12" t="s">
        <v>31</v>
      </c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6"/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6"/>
      <c r="B538" s="18"/>
      <c r="C538" s="8"/>
      <c r="D538" s="19" t="s">
        <v>39</v>
      </c>
      <c r="E538" s="9"/>
      <c r="F538" s="21">
        <f>SUM(F534:F537)</f>
        <v>0</v>
      </c>
      <c r="G538" s="21">
        <f t="shared" ref="G538" si="342">SUM(G534:G537)</f>
        <v>0</v>
      </c>
      <c r="H538" s="21">
        <f t="shared" ref="H538" si="343">SUM(H534:H537)</f>
        <v>0</v>
      </c>
      <c r="I538" s="21">
        <f t="shared" ref="I538" si="344">SUM(I534:I537)</f>
        <v>0</v>
      </c>
      <c r="J538" s="21">
        <f t="shared" ref="J538" si="345">SUM(J534:J537)</f>
        <v>0</v>
      </c>
      <c r="K538" s="27"/>
      <c r="L538" s="21">
        <f t="shared" ref="L538" ca="1" si="346">SUM(L531:L537)</f>
        <v>0</v>
      </c>
    </row>
    <row r="539" spans="1:12" ht="15" x14ac:dyDescent="0.25">
      <c r="A539" s="28">
        <f>A512</f>
        <v>2</v>
      </c>
      <c r="B539" s="14">
        <f>B512</f>
        <v>6</v>
      </c>
      <c r="C539" s="10" t="s">
        <v>36</v>
      </c>
      <c r="D539" s="7" t="s">
        <v>21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30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7" t="s">
        <v>31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7" t="s">
        <v>23</v>
      </c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5"/>
      <c r="B544" s="16"/>
      <c r="C544" s="11"/>
      <c r="D544" s="6"/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6"/>
      <c r="B545" s="18"/>
      <c r="C545" s="8"/>
      <c r="D545" s="19" t="s">
        <v>39</v>
      </c>
      <c r="E545" s="9"/>
      <c r="F545" s="21">
        <f>SUM(F539:F544)</f>
        <v>0</v>
      </c>
      <c r="G545" s="21">
        <f t="shared" ref="G545" si="347">SUM(G539:G544)</f>
        <v>0</v>
      </c>
      <c r="H545" s="21">
        <f t="shared" ref="H545" si="348">SUM(H539:H544)</f>
        <v>0</v>
      </c>
      <c r="I545" s="21">
        <f t="shared" ref="I545" si="349">SUM(I539:I544)</f>
        <v>0</v>
      </c>
      <c r="J545" s="21">
        <f t="shared" ref="J545" si="350">SUM(J539:J544)</f>
        <v>0</v>
      </c>
      <c r="K545" s="27"/>
      <c r="L545" s="21">
        <f t="shared" ref="L545" ca="1" si="351">SUM(L539:L547)</f>
        <v>0</v>
      </c>
    </row>
    <row r="546" spans="1:12" ht="15" x14ac:dyDescent="0.25">
      <c r="A546" s="28">
        <f>A512</f>
        <v>2</v>
      </c>
      <c r="B546" s="14">
        <f>B512</f>
        <v>6</v>
      </c>
      <c r="C546" s="10" t="s">
        <v>37</v>
      </c>
      <c r="D546" s="12" t="s">
        <v>38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35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12" t="s">
        <v>31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12" t="s">
        <v>24</v>
      </c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5"/>
      <c r="B551" s="16"/>
      <c r="C551" s="11"/>
      <c r="D551" s="6"/>
      <c r="E551" s="50"/>
      <c r="F551" s="51"/>
      <c r="G551" s="51"/>
      <c r="H551" s="51"/>
      <c r="I551" s="51"/>
      <c r="J551" s="51"/>
      <c r="K551" s="52"/>
      <c r="L551" s="51"/>
    </row>
    <row r="552" spans="1:12" ht="15" x14ac:dyDescent="0.25">
      <c r="A552" s="26"/>
      <c r="B552" s="18"/>
      <c r="C552" s="8"/>
      <c r="D552" s="20" t="s">
        <v>39</v>
      </c>
      <c r="E552" s="9"/>
      <c r="F552" s="21">
        <f>SUM(F546:F551)</f>
        <v>0</v>
      </c>
      <c r="G552" s="21">
        <f t="shared" ref="G552" si="352">SUM(G546:G551)</f>
        <v>0</v>
      </c>
      <c r="H552" s="21">
        <f t="shared" ref="H552" si="353">SUM(H546:H551)</f>
        <v>0</v>
      </c>
      <c r="I552" s="21">
        <f t="shared" ref="I552" si="354">SUM(I546:I551)</f>
        <v>0</v>
      </c>
      <c r="J552" s="21">
        <f t="shared" ref="J552" si="355">SUM(J546:J551)</f>
        <v>0</v>
      </c>
      <c r="K552" s="27"/>
      <c r="L552" s="21">
        <f t="shared" ref="L552" ca="1" si="356">SUM(L546:L554)</f>
        <v>0</v>
      </c>
    </row>
    <row r="553" spans="1:12" ht="15.75" customHeight="1" thickBot="1" x14ac:dyDescent="0.25">
      <c r="A553" s="31">
        <f>A512</f>
        <v>2</v>
      </c>
      <c r="B553" s="32">
        <f>B512</f>
        <v>6</v>
      </c>
      <c r="C553" s="80" t="s">
        <v>4</v>
      </c>
      <c r="D553" s="81"/>
      <c r="E553" s="33"/>
      <c r="F553" s="34">
        <f>F519+F523+F533+F538+F545+F552</f>
        <v>0</v>
      </c>
      <c r="G553" s="34">
        <f t="shared" ref="G553" si="357">G519+G523+G533+G538+G545+G552</f>
        <v>0</v>
      </c>
      <c r="H553" s="34">
        <f t="shared" ref="H553" si="358">H519+H523+H533+H538+H545+H552</f>
        <v>0</v>
      </c>
      <c r="I553" s="34">
        <f t="shared" ref="I553" si="359">I519+I523+I533+I538+I545+I552</f>
        <v>0</v>
      </c>
      <c r="J553" s="34">
        <f t="shared" ref="J553" si="360">J519+J523+J533+J538+J545+J552</f>
        <v>0</v>
      </c>
      <c r="K553" s="35"/>
      <c r="L553" s="34">
        <f t="shared" ref="L553" ca="1" si="361">L519+L523+L533+L538+L545+L552</f>
        <v>0</v>
      </c>
    </row>
    <row r="554" spans="1:12" ht="15" x14ac:dyDescent="0.25">
      <c r="A554" s="22">
        <v>2</v>
      </c>
      <c r="B554" s="23">
        <v>7</v>
      </c>
      <c r="C554" s="24" t="s">
        <v>20</v>
      </c>
      <c r="D554" s="5" t="s">
        <v>21</v>
      </c>
      <c r="E554" s="47"/>
      <c r="F554" s="48"/>
      <c r="G554" s="48"/>
      <c r="H554" s="48"/>
      <c r="I554" s="48"/>
      <c r="J554" s="48"/>
      <c r="K554" s="49"/>
      <c r="L554" s="48"/>
    </row>
    <row r="555" spans="1:12" ht="15" x14ac:dyDescent="0.25">
      <c r="A555" s="25"/>
      <c r="B555" s="16"/>
      <c r="C555" s="11"/>
      <c r="D555" s="6"/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22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7" t="s">
        <v>23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7" t="s">
        <v>24</v>
      </c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5"/>
      <c r="B560" s="16"/>
      <c r="C560" s="11"/>
      <c r="D560" s="6"/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6"/>
      <c r="B561" s="18"/>
      <c r="C561" s="8"/>
      <c r="D561" s="19" t="s">
        <v>39</v>
      </c>
      <c r="E561" s="9"/>
      <c r="F561" s="21">
        <f>SUM(F554:F560)</f>
        <v>0</v>
      </c>
      <c r="G561" s="21">
        <f t="shared" ref="G561" si="362">SUM(G554:G560)</f>
        <v>0</v>
      </c>
      <c r="H561" s="21">
        <f t="shared" ref="H561" si="363">SUM(H554:H560)</f>
        <v>0</v>
      </c>
      <c r="I561" s="21">
        <f t="shared" ref="I561" si="364">SUM(I554:I560)</f>
        <v>0</v>
      </c>
      <c r="J561" s="21">
        <f t="shared" ref="J561" si="365">SUM(J554:J560)</f>
        <v>0</v>
      </c>
      <c r="K561" s="27"/>
      <c r="L561" s="21">
        <f t="shared" ref="L561" si="366">SUM(L554:L560)</f>
        <v>0</v>
      </c>
    </row>
    <row r="562" spans="1:12" ht="15" x14ac:dyDescent="0.25">
      <c r="A562" s="28">
        <f>A554</f>
        <v>2</v>
      </c>
      <c r="B562" s="14">
        <f>B554</f>
        <v>7</v>
      </c>
      <c r="C562" s="10" t="s">
        <v>25</v>
      </c>
      <c r="D562" s="12" t="s">
        <v>24</v>
      </c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5" x14ac:dyDescent="0.25">
      <c r="A564" s="25"/>
      <c r="B564" s="16"/>
      <c r="C564" s="11"/>
      <c r="D564" s="6"/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6"/>
      <c r="B565" s="18"/>
      <c r="C565" s="8"/>
      <c r="D565" s="19" t="s">
        <v>39</v>
      </c>
      <c r="E565" s="9"/>
      <c r="F565" s="21">
        <f>SUM(F562:F564)</f>
        <v>0</v>
      </c>
      <c r="G565" s="21">
        <f t="shared" ref="G565" si="367">SUM(G562:G564)</f>
        <v>0</v>
      </c>
      <c r="H565" s="21">
        <f t="shared" ref="H565" si="368">SUM(H562:H564)</f>
        <v>0</v>
      </c>
      <c r="I565" s="21">
        <f t="shared" ref="I565" si="369">SUM(I562:I564)</f>
        <v>0</v>
      </c>
      <c r="J565" s="21">
        <f t="shared" ref="J565" si="370">SUM(J562:J564)</f>
        <v>0</v>
      </c>
      <c r="K565" s="27"/>
      <c r="L565" s="21">
        <f t="shared" ref="L565" ca="1" si="371">SUM(L562:L570)</f>
        <v>0</v>
      </c>
    </row>
    <row r="566" spans="1:12" ht="15" x14ac:dyDescent="0.25">
      <c r="A566" s="28">
        <f>A554</f>
        <v>2</v>
      </c>
      <c r="B566" s="14">
        <f>B554</f>
        <v>7</v>
      </c>
      <c r="C566" s="10" t="s">
        <v>26</v>
      </c>
      <c r="D566" s="7" t="s">
        <v>27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28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29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30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31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7" t="s">
        <v>32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7" t="s">
        <v>33</v>
      </c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6"/>
      <c r="B575" s="18"/>
      <c r="C575" s="8"/>
      <c r="D575" s="19" t="s">
        <v>39</v>
      </c>
      <c r="E575" s="9"/>
      <c r="F575" s="21">
        <f>SUM(F566:F574)</f>
        <v>0</v>
      </c>
      <c r="G575" s="21">
        <f t="shared" ref="G575" si="372">SUM(G566:G574)</f>
        <v>0</v>
      </c>
      <c r="H575" s="21">
        <f t="shared" ref="H575" si="373">SUM(H566:H574)</f>
        <v>0</v>
      </c>
      <c r="I575" s="21">
        <f t="shared" ref="I575" si="374">SUM(I566:I574)</f>
        <v>0</v>
      </c>
      <c r="J575" s="21">
        <f t="shared" ref="J575" si="375">SUM(J566:J574)</f>
        <v>0</v>
      </c>
      <c r="K575" s="27"/>
      <c r="L575" s="21">
        <f t="shared" ref="L575" ca="1" si="376">SUM(L572:L580)</f>
        <v>0</v>
      </c>
    </row>
    <row r="576" spans="1:12" ht="15" x14ac:dyDescent="0.25">
      <c r="A576" s="28">
        <f>A554</f>
        <v>2</v>
      </c>
      <c r="B576" s="14">
        <f>B554</f>
        <v>7</v>
      </c>
      <c r="C576" s="10" t="s">
        <v>34</v>
      </c>
      <c r="D576" s="12" t="s">
        <v>35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12" t="s">
        <v>31</v>
      </c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5"/>
      <c r="B579" s="16"/>
      <c r="C579" s="11"/>
      <c r="D579" s="6"/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6"/>
      <c r="B580" s="18"/>
      <c r="C580" s="8"/>
      <c r="D580" s="19" t="s">
        <v>39</v>
      </c>
      <c r="E580" s="9"/>
      <c r="F580" s="21">
        <f>SUM(F576:F579)</f>
        <v>0</v>
      </c>
      <c r="G580" s="21">
        <f t="shared" ref="G580" si="377">SUM(G576:G579)</f>
        <v>0</v>
      </c>
      <c r="H580" s="21">
        <f t="shared" ref="H580" si="378">SUM(H576:H579)</f>
        <v>0</v>
      </c>
      <c r="I580" s="21">
        <f t="shared" ref="I580" si="379">SUM(I576:I579)</f>
        <v>0</v>
      </c>
      <c r="J580" s="21">
        <f t="shared" ref="J580" si="380">SUM(J576:J579)</f>
        <v>0</v>
      </c>
      <c r="K580" s="27"/>
      <c r="L580" s="21">
        <f t="shared" ref="L580" ca="1" si="381">SUM(L573:L579)</f>
        <v>0</v>
      </c>
    </row>
    <row r="581" spans="1:12" ht="15" x14ac:dyDescent="0.25">
      <c r="A581" s="28">
        <f>A554</f>
        <v>2</v>
      </c>
      <c r="B581" s="14">
        <f>B554</f>
        <v>7</v>
      </c>
      <c r="C581" s="10" t="s">
        <v>36</v>
      </c>
      <c r="D581" s="7" t="s">
        <v>21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30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7" t="s">
        <v>31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7" t="s">
        <v>23</v>
      </c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5"/>
      <c r="B586" s="16"/>
      <c r="C586" s="11"/>
      <c r="D586" s="6"/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6"/>
      <c r="B587" s="18"/>
      <c r="C587" s="8"/>
      <c r="D587" s="19" t="s">
        <v>39</v>
      </c>
      <c r="E587" s="9"/>
      <c r="F587" s="21">
        <f>SUM(F581:F586)</f>
        <v>0</v>
      </c>
      <c r="G587" s="21">
        <f t="shared" ref="G587" si="382">SUM(G581:G586)</f>
        <v>0</v>
      </c>
      <c r="H587" s="21">
        <f t="shared" ref="H587" si="383">SUM(H581:H586)</f>
        <v>0</v>
      </c>
      <c r="I587" s="21">
        <f t="shared" ref="I587" si="384">SUM(I581:I586)</f>
        <v>0</v>
      </c>
      <c r="J587" s="21">
        <f t="shared" ref="J587" si="385">SUM(J581:J586)</f>
        <v>0</v>
      </c>
      <c r="K587" s="27"/>
      <c r="L587" s="21">
        <f t="shared" ref="L587" ca="1" si="386">SUM(L581:L589)</f>
        <v>0</v>
      </c>
    </row>
    <row r="588" spans="1:12" ht="15" x14ac:dyDescent="0.25">
      <c r="A588" s="28">
        <f>A554</f>
        <v>2</v>
      </c>
      <c r="B588" s="14">
        <f>B554</f>
        <v>7</v>
      </c>
      <c r="C588" s="10" t="s">
        <v>37</v>
      </c>
      <c r="D588" s="12" t="s">
        <v>38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35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12" t="s">
        <v>31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12" t="s">
        <v>24</v>
      </c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5"/>
      <c r="B593" s="16"/>
      <c r="C593" s="11"/>
      <c r="D593" s="6"/>
      <c r="E593" s="50"/>
      <c r="F593" s="51"/>
      <c r="G593" s="51"/>
      <c r="H593" s="51"/>
      <c r="I593" s="51"/>
      <c r="J593" s="51"/>
      <c r="K593" s="52"/>
      <c r="L593" s="51"/>
    </row>
    <row r="594" spans="1:12" ht="15" x14ac:dyDescent="0.25">
      <c r="A594" s="26"/>
      <c r="B594" s="18"/>
      <c r="C594" s="8"/>
      <c r="D594" s="20" t="s">
        <v>39</v>
      </c>
      <c r="E594" s="9"/>
      <c r="F594" s="21">
        <f>SUM(F588:F593)</f>
        <v>0</v>
      </c>
      <c r="G594" s="21">
        <f t="shared" ref="G594" si="387">SUM(G588:G593)</f>
        <v>0</v>
      </c>
      <c r="H594" s="21">
        <f t="shared" ref="H594" si="388">SUM(H588:H593)</f>
        <v>0</v>
      </c>
      <c r="I594" s="21">
        <f t="shared" ref="I594" si="389">SUM(I588:I593)</f>
        <v>0</v>
      </c>
      <c r="J594" s="21">
        <f t="shared" ref="J594" si="390">SUM(J588:J593)</f>
        <v>0</v>
      </c>
      <c r="K594" s="27"/>
      <c r="L594" s="21">
        <f t="shared" ref="L594" ca="1" si="391">SUM(L588:L596)</f>
        <v>0</v>
      </c>
    </row>
    <row r="595" spans="1:12" ht="15.75" customHeight="1" thickBot="1" x14ac:dyDescent="0.25">
      <c r="A595" s="37">
        <f>A554</f>
        <v>2</v>
      </c>
      <c r="B595" s="38">
        <f>B554</f>
        <v>7</v>
      </c>
      <c r="C595" s="85" t="s">
        <v>4</v>
      </c>
      <c r="D595" s="86"/>
      <c r="E595" s="39"/>
      <c r="F595" s="40">
        <f>F561+F565+F575+F580+F587+F594</f>
        <v>0</v>
      </c>
      <c r="G595" s="40">
        <f t="shared" ref="G595" si="392">G561+G565+G575+G580+G587+G594</f>
        <v>0</v>
      </c>
      <c r="H595" s="40">
        <f t="shared" ref="H595" si="393">H561+H565+H575+H580+H587+H594</f>
        <v>0</v>
      </c>
      <c r="I595" s="40">
        <f t="shared" ref="I595" si="394">I561+I565+I575+I580+I587+I594</f>
        <v>0</v>
      </c>
      <c r="J595" s="40">
        <f t="shared" ref="J595" si="395">J561+J565+J575+J580+J587+J594</f>
        <v>0</v>
      </c>
      <c r="K595" s="41"/>
      <c r="L595" s="34">
        <f ca="1">L561+L565+L575+L580+L587+L594</f>
        <v>0</v>
      </c>
    </row>
    <row r="596" spans="1:12" ht="15.75" customHeight="1" thickBot="1" x14ac:dyDescent="0.25">
      <c r="A596" s="29"/>
      <c r="B596" s="30"/>
      <c r="C596" s="87" t="s">
        <v>5</v>
      </c>
      <c r="D596" s="87"/>
      <c r="E596" s="87"/>
      <c r="F596" s="42">
        <f>(F48+F90+F132+F173+F215+F257+F299+F342+F384+F426+F469+F511+F553+F595)/(IF(F48=0,0,1)+IF(F90=0,0,1)+IF(F132=0,0,1)+IF(F173=0,0,1)+IF(F215=0,0,1)+IF(F257=0,0,1)+IF(F299=0,0,1)+IF(F342=0,0,1)+IF(F384=0,0,1)+IF(F426=0,0,1)+IF(F469=0,0,1)+IF(F511=0,0,1)+IF(F553=0,0,1)+IF(F595=0,0,1))</f>
        <v>2439.5</v>
      </c>
      <c r="G596" s="42">
        <f>(G48+G90+G132+G173+G215+G257+G299+G342+G384+G426+G469+G511+G553+G595)/(IF(G48=0,0,1)+IF(G90=0,0,1)+IF(G132=0,0,1)+IF(G173=0,0,1)+IF(G215=0,0,1)+IF(G257=0,0,1)+IF(G299=0,0,1)+IF(G342=0,0,1)+IF(G384=0,0,1)+IF(G426=0,0,1)+IF(G469=0,0,1)+IF(G511=0,0,1)+IF(G553=0,0,1)+IF(G595=0,0,1))</f>
        <v>106.96600000000001</v>
      </c>
      <c r="H596" s="42">
        <f>(H48+H90+H132+H173+H215+H257+H299+H342+H384+H426+H469+H511+H553+H595)/(IF(H48=0,0,1)+IF(H90=0,0,1)+IF(H132=0,0,1)+IF(H173=0,0,1)+IF(H215=0,0,1)+IF(H257=0,0,1)+IF(H299=0,0,1)+IF(H342=0,0,1)+IF(H384=0,0,1)+IF(H426=0,0,1)+IF(H469=0,0,1)+IF(H511=0,0,1)+IF(H553=0,0,1)+IF(H595=0,0,1))</f>
        <v>106.32000000000001</v>
      </c>
      <c r="I596" s="42">
        <f>(I48+I90+I132+I173+I215+I257+I299+I342+I384+I426+I469+I511+I553+I595)/(IF(I48=0,0,1)+IF(I90=0,0,1)+IF(I132=0,0,1)+IF(I173=0,0,1)+IF(I215=0,0,1)+IF(I257=0,0,1)+IF(I299=0,0,1)+IF(I342=0,0,1)+IF(I384=0,0,1)+IF(I426=0,0,1)+IF(I469=0,0,1)+IF(I511=0,0,1)+IF(I553=0,0,1)+IF(I595=0,0,1))</f>
        <v>438.2</v>
      </c>
      <c r="J596" s="42">
        <f>(J48+J90+J132+J173+J215+J257+J299+J342+J384+J426+J469+J511+J553+J595)/(IF(J48=0,0,1)+IF(J90=0,0,1)+IF(J132=0,0,1)+IF(J173=0,0,1)+IF(J215=0,0,1)+IF(J257=0,0,1)+IF(J299=0,0,1)+IF(J342=0,0,1)+IF(J384=0,0,1)+IF(J426=0,0,1)+IF(J469=0,0,1)+IF(J511=0,0,1)+IF(J553=0,0,1)+IF(J595=0,0,1))</f>
        <v>2508.8000000000002</v>
      </c>
      <c r="K596" s="42"/>
      <c r="L596" s="42" t="e">
        <f ca="1">(L48+L90+L132+L173+L215+L257+L299+L342+L384+L426+L469+L511+L553+L595)/(IF(L48=0,0,1)+IF(L90=0,0,1)+IF(L132=0,0,1)+IF(L173=0,0,1)+IF(L215=0,0,1)+IF(L257=0,0,1)+IF(L299=0,0,1)+IF(L342=0,0,1)+IF(L384=0,0,1)+IF(L426=0,0,1)+IF(L469=0,0,1)+IF(L511=0,0,1)+IF(L553=0,0,1)+IF(L595=0,0,1))</f>
        <v>#DIV/0!</v>
      </c>
    </row>
  </sheetData>
  <mergeCells count="18">
    <mergeCell ref="C596:E596"/>
    <mergeCell ref="C342:D342"/>
    <mergeCell ref="C384:D384"/>
    <mergeCell ref="C426:D426"/>
    <mergeCell ref="C469:D469"/>
    <mergeCell ref="C511:D511"/>
    <mergeCell ref="C553:D553"/>
    <mergeCell ref="C132:D132"/>
    <mergeCell ref="C173:D173"/>
    <mergeCell ref="C215:D215"/>
    <mergeCell ref="C257:D257"/>
    <mergeCell ref="C595:D595"/>
    <mergeCell ref="C299:D299"/>
    <mergeCell ref="C48:D48"/>
    <mergeCell ref="C1:E1"/>
    <mergeCell ref="H1:K1"/>
    <mergeCell ref="H2:K2"/>
    <mergeCell ref="C90:D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Лиза</cp:lastModifiedBy>
  <dcterms:created xsi:type="dcterms:W3CDTF">2022-05-16T14:23:56Z</dcterms:created>
  <dcterms:modified xsi:type="dcterms:W3CDTF">2024-01-09T14:27:20Z</dcterms:modified>
</cp:coreProperties>
</file>